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0" yWindow="180" windowWidth="16260" windowHeight="7560" activeTab="0"/>
  </bookViews>
  <sheets>
    <sheet name="Strona tytułowa" sheetId="1" r:id="rId1"/>
    <sheet name="Opis" sheetId="2" r:id="rId2"/>
    <sheet name="K1C1M1" sheetId="3" r:id="rId3"/>
    <sheet name="KxCyMz" sheetId="4" r:id="rId4"/>
    <sheet name="Słowniki" sheetId="5" r:id="rId5"/>
  </sheets>
  <definedNames>
    <definedName name="Charakter">'Słowniki'!$C$75:$C$76</definedName>
    <definedName name="Dostęp">'Słowniki'!$C$62:$C$63</definedName>
    <definedName name="Jednostki_PTI">'Słowniki'!$C$4:$C$32</definedName>
    <definedName name="Kooperacja">'Słowniki'!$C$67:$C$68</definedName>
    <definedName name="Termin">'Słowniki'!$C$37:$C$47</definedName>
    <definedName name="Typ_p">'Słowniki'!$C$51:$C$58</definedName>
    <definedName name="Zasięg">'Słowniki'!$C$71:$C$72</definedName>
    <definedName name="Zysk_strata">'Słowniki'!$C$79:$C$81</definedName>
  </definedNames>
  <calcPr fullCalcOnLoad="1"/>
</workbook>
</file>

<file path=xl/sharedStrings.xml><?xml version="1.0" encoding="utf-8"?>
<sst xmlns="http://schemas.openxmlformats.org/spreadsheetml/2006/main" count="416" uniqueCount="139">
  <si>
    <t>Jednostki</t>
  </si>
  <si>
    <t>Symb.</t>
  </si>
  <si>
    <t>Nr</t>
  </si>
  <si>
    <t>Lp.</t>
  </si>
  <si>
    <t>Nazwa</t>
  </si>
  <si>
    <t>K1C1M1</t>
  </si>
  <si>
    <t>K1C3M1</t>
  </si>
  <si>
    <t>K2C2M1</t>
  </si>
  <si>
    <t>K2C2M2</t>
  </si>
  <si>
    <t>K2C2M3</t>
  </si>
  <si>
    <t>K3C1M1</t>
  </si>
  <si>
    <t>K3C1M2</t>
  </si>
  <si>
    <t>K3C1M3</t>
  </si>
  <si>
    <t>K3C4M1</t>
  </si>
  <si>
    <t>√</t>
  </si>
  <si>
    <t>---</t>
  </si>
  <si>
    <t>Jednostka</t>
  </si>
  <si>
    <t>Termin</t>
  </si>
  <si>
    <t>Okres</t>
  </si>
  <si>
    <t>Liczba przedsięwzięć</t>
  </si>
  <si>
    <t>Lista</t>
  </si>
  <si>
    <t>Liczba uczestn.</t>
  </si>
  <si>
    <t>ogółem</t>
  </si>
  <si>
    <t>czł. PTI</t>
  </si>
  <si>
    <t>(5-03)(SeECDL)Sekcja Egzaminatorów ECDL</t>
  </si>
  <si>
    <t>(1-00)(ZG    )Zarząd Główny PTI (BZG)</t>
  </si>
  <si>
    <t>(2-00)(RN    )Rada Naukowa PTI</t>
  </si>
  <si>
    <t>(3-01)(ODśl  )Oddział Dolnośląski</t>
  </si>
  <si>
    <t>(3-02)(OGśl  )Oddział Górnośląski</t>
  </si>
  <si>
    <t>(3-03)(OKPo  )Oddział Kujawsko-Pomorski</t>
  </si>
  <si>
    <t>(3-04)(OŁód  )Oddział Łódzki</t>
  </si>
  <si>
    <t>(3-07)(OPdl  )Oddział Podlaski</t>
  </si>
  <si>
    <t>(3-08)(OPom  )Oddział Pomorski</t>
  </si>
  <si>
    <t>(3-09)(OWpl  )Oddział Wielkopolski</t>
  </si>
  <si>
    <t>(3-10)(OZpm  )Oddział Zachodniopomorski</t>
  </si>
  <si>
    <t>(4-01)(KLub  )Koło Lublin</t>
  </si>
  <si>
    <t>(4-02)(KRze  )Koło Rzeszów</t>
  </si>
  <si>
    <t>(4-03)(KSan  )Koło Sandomierz</t>
  </si>
  <si>
    <t>(5-01)(SBI   )Sekcja Bezpieczeństwa Informacji</t>
  </si>
  <si>
    <t>(5-02)(SEI   )Sekcja ds. Edukacji Informatycznej</t>
  </si>
  <si>
    <t>(5-04)(SH    )Sekcja Historyczna</t>
  </si>
  <si>
    <t>(5-05)(SIS   )Sekcja Informatyki Sądowej</t>
  </si>
  <si>
    <t>(5-06)(SKKM  )Sekcja Komputerów Klasy Mainframe</t>
  </si>
  <si>
    <t>(5-07)(SPSGI )Sekcja Problemów Społeczeństwa Globalnej Informacji</t>
  </si>
  <si>
    <t>(5-08)(SPIT  )Sekcja Przyszłości IT</t>
  </si>
  <si>
    <t>(5-09)(ST    )Sekcja Terminologiczna</t>
  </si>
  <si>
    <t>(5-10)(SWPW  )Sekcja Wspierania Polskiej Wikipedii</t>
  </si>
  <si>
    <t>(6-00)(PB    )Polskie Biuro ECDL</t>
  </si>
  <si>
    <t>(7-00)(IR    )Izba Rzeczoznawców</t>
  </si>
  <si>
    <t>(0-00)(PTI   )Polskie Towarzystwo Informatyczne</t>
  </si>
  <si>
    <t>(3-05)(OMpl  )Oddział Małopolski</t>
  </si>
  <si>
    <t>(3-06)(OMaz  )Oddział Mazowiecki</t>
  </si>
  <si>
    <t>Data</t>
  </si>
  <si>
    <r>
      <t xml:space="preserve">od
</t>
    </r>
    <r>
      <rPr>
        <i/>
        <sz val="8"/>
        <color indexed="8"/>
        <rFont val="Calibri"/>
        <family val="2"/>
      </rPr>
      <t>rrrr-mm-dd</t>
    </r>
  </si>
  <si>
    <r>
      <t xml:space="preserve">do
</t>
    </r>
    <r>
      <rPr>
        <i/>
        <sz val="8"/>
        <color indexed="8"/>
        <rFont val="Calibri"/>
        <family val="2"/>
      </rPr>
      <t>rrrr-mm-dd</t>
    </r>
  </si>
  <si>
    <t>Typ przedsięwzięcia</t>
  </si>
  <si>
    <t>2. konferencje</t>
  </si>
  <si>
    <t>1. seminaria/pokazy</t>
  </si>
  <si>
    <t>3. szkolenia/warsztaty</t>
  </si>
  <si>
    <t>4. imprezy integracyjne</t>
  </si>
  <si>
    <t>5. konkursy</t>
  </si>
  <si>
    <t>6. popularyzacja ECDL-a</t>
  </si>
  <si>
    <t>7. popularyzacja IR</t>
  </si>
  <si>
    <t>9.inne</t>
  </si>
  <si>
    <t>&lt;--- dla okresów późniejszych z przeliczenia tabeli (listy)</t>
  </si>
  <si>
    <r>
      <t>półrocze zakończone datą terminu</t>
    </r>
    <r>
      <rPr>
        <sz val="9"/>
        <color indexed="8"/>
        <rFont val="Calibri"/>
        <family val="2"/>
      </rPr>
      <t xml:space="preserve"> (dla 2012-12-31 cały rok)</t>
    </r>
  </si>
  <si>
    <t>Dostępność</t>
  </si>
  <si>
    <t>Dostęp</t>
  </si>
  <si>
    <t>otwarte</t>
  </si>
  <si>
    <t>zamknięte</t>
  </si>
  <si>
    <t>Kooperacja</t>
  </si>
  <si>
    <t>wspólne z inna org.</t>
  </si>
  <si>
    <t>samodzielne</t>
  </si>
  <si>
    <t>Zasięg</t>
  </si>
  <si>
    <t>miedzynarodowy</t>
  </si>
  <si>
    <t>krajowy</t>
  </si>
  <si>
    <t>Charakter</t>
  </si>
  <si>
    <t>komercyjny</t>
  </si>
  <si>
    <t>niekomercyjny</t>
  </si>
  <si>
    <r>
      <t xml:space="preserve">Dla komerc.
</t>
    </r>
    <r>
      <rPr>
        <i/>
        <sz val="9"/>
        <color indexed="8"/>
        <rFont val="Calibri"/>
        <family val="2"/>
      </rPr>
      <t>zysk/strata</t>
    </r>
  </si>
  <si>
    <t>Zysk/strata</t>
  </si>
  <si>
    <t>zysk</t>
  </si>
  <si>
    <t>strata</t>
  </si>
  <si>
    <t>n/d</t>
  </si>
  <si>
    <t>Liczba przedsięwzięć w okresie sprawozdawczym</t>
  </si>
  <si>
    <t>Arkusz mierników strategicznych</t>
  </si>
  <si>
    <t>Utworzył:</t>
  </si>
  <si>
    <t>Nazwisko i imię</t>
  </si>
  <si>
    <t>Funkcja</t>
  </si>
  <si>
    <t>Formularz dla arkusza mierników strategicznych</t>
  </si>
  <si>
    <t>Liczba nagród przyznanych przez PTI</t>
  </si>
  <si>
    <t>K1.C3.M1</t>
  </si>
  <si>
    <t>K1.C1.M1</t>
  </si>
  <si>
    <t>Bilans przyjęć i odejść w PTI</t>
  </si>
  <si>
    <t>K2.C2.M1</t>
  </si>
  <si>
    <t xml:space="preserve">Liczba członków na początku okresu   </t>
  </si>
  <si>
    <t xml:space="preserve">Liczba członków na końcu okresu  </t>
  </si>
  <si>
    <t>Średnia wieku członków danej jednostki na moment pomiaru</t>
  </si>
  <si>
    <t>K2.C2.M2</t>
  </si>
  <si>
    <t>K2.C2.M3</t>
  </si>
  <si>
    <t>Średnia wieku członków</t>
  </si>
  <si>
    <t>Liczba nagród przyznanych przez PTI za rozwiązanie innowacyjne, nowatorskie i prace naukowe w zakresie ITC</t>
  </si>
  <si>
    <t xml:space="preserve">Liczba przyjęć do PTI/jednostki za okres   </t>
  </si>
  <si>
    <t xml:space="preserve">Liczba odejść za okres ogółem   </t>
  </si>
  <si>
    <t xml:space="preserve"> w tym w rozbiciu na:</t>
  </si>
  <si>
    <t>skreślenia</t>
  </si>
  <si>
    <t>wykluczenia</t>
  </si>
  <si>
    <t>przyczyny naturalne</t>
  </si>
  <si>
    <t>wystąpienie, w tym przejście do innej jednostki</t>
  </si>
  <si>
    <t>Opłacanie składek</t>
  </si>
  <si>
    <t>Procent członków danej jednostki bez zaległości w opłacaniu składek/wpisowego na moment pomiaru</t>
  </si>
  <si>
    <t>K3.C1.M1</t>
  </si>
  <si>
    <t>Zapytania o opinię nt. aktów prawnych</t>
  </si>
  <si>
    <t>Liczba aktów prawnych państwowych zgłoszonych do zaopiniowania przez jednostkę w okresie sprawozdawczym</t>
  </si>
  <si>
    <t>K3.C1.M2</t>
  </si>
  <si>
    <t>Opinie nt. aktów prawnych</t>
  </si>
  <si>
    <t>Uwzględnienie opinii nt. aktów prawnych</t>
  </si>
  <si>
    <t>K3.C1.M3</t>
  </si>
  <si>
    <t>Liczba zaopiniowanych aktów prawnych uwzględniających (również częściowo) w wydaniu obowiązującym opinię towarzystwa w okresie sprawozdawczym</t>
  </si>
  <si>
    <t>K3.C4.M1</t>
  </si>
  <si>
    <t>Współpraca w opiniowaniu aktów prawnych</t>
  </si>
  <si>
    <t>Liczba opinii państwowych aktów prawnych wydawanych przy współpracy z innymi organizacjami w okresie sprawozdawczym</t>
  </si>
  <si>
    <t>Liczba aktów prawnych państwowych zgłoszonych do zaopiniowania przez jedn. i zaopiniowanych w okresie spr.</t>
  </si>
  <si>
    <t>Nazwa niniejszego pliku</t>
  </si>
  <si>
    <t>Docelowa nazwa pliku jednostki</t>
  </si>
  <si>
    <r>
      <rPr>
        <sz val="9"/>
        <color indexed="8"/>
        <rFont val="Courier New"/>
        <family val="3"/>
      </rPr>
      <t>(</t>
    </r>
    <r>
      <rPr>
        <sz val="9"/>
        <color indexed="8"/>
        <rFont val="Symbol"/>
        <family val="1"/>
      </rPr>
      <t>S)</t>
    </r>
  </si>
  <si>
    <t>(9-99)(--    )(pozycja przykładowa dla wzorca)</t>
  </si>
  <si>
    <r>
      <rPr>
        <u val="single"/>
        <sz val="9.5"/>
        <color indexed="8"/>
        <rFont val="Calibri"/>
        <family val="2"/>
      </rPr>
      <t>Arkusz mierników strategicznych</t>
    </r>
    <r>
      <rPr>
        <sz val="9.5"/>
        <color indexed="8"/>
        <rFont val="Calibri"/>
        <family val="2"/>
      </rPr>
      <t xml:space="preserve">
Plik "ArkMS(formularz)(wzór)" zawiera wzorzec arkusza sprawozdawczego do wypełnienia w jednostkach PTI dla pomiaru osiągania celów strategicznych wg "Strategii PTI na lata 2011-2014". Zestaw mierników jest zdecydowanie zmniejszony w stosunku do pierwotnie zaprojektowanych. Zawiera obecnie 10 pomiarów, z tego dwa bardziej rozbudowane. 
Do jednostki jest dostarczany pakiet zawierający niniejszy wzór (plik .xls), karty mierników opisujące je szerzej (pliki .doc) oraz jeden plik zbiorczy z listą wszystkich zaprojektowanych mierników (plik .xls). 
Wzór zawiera pięc kart (arkuszy wg terminologii MS/Excel), trzy z nich są formularzami do zarejestrowania danych. Każda karta ma włączoną ochronę (bez hasła), a w formularzach w takim stanie do edycji są dostępne tylko określone komórki (wyróżnione zielonkawym tłem), ponadto na większość z nich nałożona jest kontrola poprawności formatu albo są podpięte listy rozwijane, zdefiniowane w karcie "Słowniki". Karta "Słowniki" zawiera tablicę jednostek, w której wskazano jakie mierniki obowiązują daną jednostkę.
W celu utworzenia arkusza danej jednostki należy w karcie "Strona tytułowa" określić swoją jednostkę (wybór z listy rozwijanej), termin pomiaru (też z listy) oraz dane osoby tworzącej formularz oraz datę jego sporządzenia. Następnie należy zapisać plik pod nazwą właściwą dla jednostki i terminu pomiaru - dla udogodnienia karta zawiera przycisk z podpiętym skryptem, który pozwala wskazać folder do zapisu, a następnie zapisuje plik pod właściwą nazwą. Skrypt był testowany w Excelu 2010, w razie problemów należy je zgłosić do autora skryptu.
Następnie należy przejść do kart K1C1M1 oraz KxCyMz i wpisać dane (jak wspomniano wyżej, tabela "Jednostki" w karcie "Słowniki" określa jakie mierniki obowiązują daną jednostkę). Po ich wpisaniu należy plik zapisać (można użyć funkcji Excela lub przycisku z karty "Strona tytułowa") i wysłać do BZG PTI.
Przypadek pomiaru za rok 2012. Jest to pierwszy pomiar, dlatego dla miernika K1C1M1 można podać tylko liczbę przedsięwzięć, bez tworzenia ich listy, ale oczywiście jest zalecane jej utworzenie, nawet jeśli będzie niekompletna.
Wersja opisu - 1 (2013-04-13)
Autor pliku, skryptu i opisu: Janusz Dorożyński
</t>
    </r>
  </si>
  <si>
    <t xml:space="preserve">Legenda: </t>
  </si>
  <si>
    <r>
      <t>(</t>
    </r>
    <r>
      <rPr>
        <sz val="9"/>
        <color indexed="8"/>
        <rFont val="Symbol"/>
        <family val="1"/>
      </rPr>
      <t>S)</t>
    </r>
  </si>
  <si>
    <t>dany miernik jest obowiązkowy dla danej jednostki</t>
  </si>
  <si>
    <t>wartość miernika jest wyliczana jako suma wartości pomiarów</t>
  </si>
  <si>
    <t>&lt;--- dla roku 2012 wpisana, dla następnych pomiarów pozostawić niewypełnione</t>
  </si>
  <si>
    <t>lat</t>
  </si>
  <si>
    <r>
      <t xml:space="preserve"> </t>
    </r>
    <r>
      <rPr>
        <sz val="11"/>
        <color indexed="8"/>
        <rFont val="Calibri"/>
        <family val="2"/>
      </rPr>
      <t>%</t>
    </r>
  </si>
  <si>
    <t>Wersja 3 (2013-05-12)</t>
  </si>
  <si>
    <t>Przycisk "Zapisz…" działa pod warunkiem zezwolenia na wykonywanie makr - co jest wykonywane przez wciśnięcie przycisku radiowego "Włącz wszystkie…" na karcie (Excel 2010) "Plik/Opcje/Centrum zaufania/Ustawienia Centrum zaufania…/Ustawienia makr"</t>
  </si>
  <si>
    <t>Nagórny Zbigniew</t>
  </si>
  <si>
    <t>Przewodniczący Koła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</si>
</sst>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yyyy/mm/dd;@"/>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s>
  <fonts count="60">
    <font>
      <sz val="11"/>
      <color theme="1"/>
      <name val="Calibri"/>
      <family val="2"/>
    </font>
    <font>
      <sz val="11"/>
      <color indexed="8"/>
      <name val="Calibri"/>
      <family val="2"/>
    </font>
    <font>
      <sz val="9"/>
      <color indexed="8"/>
      <name val="Symbol"/>
      <family val="1"/>
    </font>
    <font>
      <sz val="9"/>
      <color indexed="8"/>
      <name val="Courier New"/>
      <family val="3"/>
    </font>
    <font>
      <i/>
      <sz val="8"/>
      <color indexed="8"/>
      <name val="Calibri"/>
      <family val="2"/>
    </font>
    <font>
      <sz val="9"/>
      <color indexed="8"/>
      <name val="Calibri"/>
      <family val="2"/>
    </font>
    <font>
      <i/>
      <sz val="9"/>
      <color indexed="8"/>
      <name val="Calibri"/>
      <family val="2"/>
    </font>
    <font>
      <u val="single"/>
      <sz val="10"/>
      <color indexed="8"/>
      <name val="Calibri"/>
      <family val="2"/>
    </font>
    <font>
      <sz val="9.5"/>
      <color indexed="8"/>
      <name val="Calibri"/>
      <family val="2"/>
    </font>
    <font>
      <u val="single"/>
      <sz val="9.5"/>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Courier New"/>
      <family val="3"/>
    </font>
    <font>
      <b/>
      <sz val="14"/>
      <color indexed="8"/>
      <name val="Calibri"/>
      <family val="2"/>
    </font>
    <font>
      <b/>
      <sz val="12"/>
      <color indexed="8"/>
      <name val="Calibri"/>
      <family val="2"/>
    </font>
    <font>
      <i/>
      <sz val="11"/>
      <color indexed="17"/>
      <name val="Calibri"/>
      <family val="2"/>
    </font>
    <font>
      <b/>
      <sz val="11"/>
      <color indexed="10"/>
      <name val="Calibri"/>
      <family val="2"/>
    </font>
    <font>
      <sz val="6"/>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Courier New"/>
      <family val="3"/>
    </font>
    <font>
      <i/>
      <sz val="8"/>
      <color theme="1"/>
      <name val="Calibri"/>
      <family val="2"/>
    </font>
    <font>
      <b/>
      <sz val="14"/>
      <color theme="1"/>
      <name val="Calibri"/>
      <family val="2"/>
    </font>
    <font>
      <i/>
      <sz val="9"/>
      <color theme="1"/>
      <name val="Calibri"/>
      <family val="2"/>
    </font>
    <font>
      <b/>
      <sz val="12"/>
      <color theme="1"/>
      <name val="Calibri"/>
      <family val="2"/>
    </font>
    <font>
      <sz val="9"/>
      <color theme="1"/>
      <name val="Courier New"/>
      <family val="3"/>
    </font>
    <font>
      <sz val="9"/>
      <color theme="1"/>
      <name val="Calibri"/>
      <family val="2"/>
    </font>
    <font>
      <i/>
      <sz val="11"/>
      <color rgb="FF00B050"/>
      <name val="Calibri"/>
      <family val="2"/>
    </font>
    <font>
      <sz val="6"/>
      <color rgb="FFFF0000"/>
      <name val="Calibri"/>
      <family val="2"/>
    </font>
    <font>
      <b/>
      <sz val="11"/>
      <color rgb="FFFF0000"/>
      <name val="Calibri"/>
      <family val="2"/>
    </font>
    <font>
      <sz val="11"/>
      <color rgb="FF00B050"/>
      <name val="Calibri"/>
      <family val="2"/>
    </font>
    <font>
      <sz val="9.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
      <left style="thin"/>
      <right style="thin"/>
      <top style="hair"/>
      <bottom style="thin"/>
    </border>
    <border>
      <left style="thin"/>
      <right style="hair"/>
      <top>
        <color indexed="63"/>
      </top>
      <bottom style="hair"/>
    </border>
    <border>
      <left style="thin"/>
      <right style="hair"/>
      <top style="hair"/>
      <bottom style="hair"/>
    </border>
    <border>
      <left style="hair"/>
      <right style="thin"/>
      <top style="hair"/>
      <bottom style="hair"/>
    </border>
    <border>
      <left style="thin"/>
      <right style="thin"/>
      <top>
        <color indexed="63"/>
      </top>
      <bottom style="hair"/>
    </border>
    <border>
      <left style="thin"/>
      <right style="thin"/>
      <top style="thin"/>
      <bottom style="thin"/>
    </border>
    <border>
      <left style="medium"/>
      <right style="medium"/>
      <top style="medium"/>
      <bottom style="medium"/>
    </border>
    <border>
      <left style="hair"/>
      <right style="hair"/>
      <top style="thin"/>
      <bottom style="hair"/>
    </border>
    <border>
      <left style="hair"/>
      <right style="thin"/>
      <top style="thin"/>
      <bottom style="hair"/>
    </border>
    <border>
      <left style="hair"/>
      <right style="thin"/>
      <top>
        <color indexed="63"/>
      </top>
      <bottom style="hair"/>
    </border>
    <border>
      <left style="hair"/>
      <right style="hair"/>
      <top style="thin"/>
      <bottom>
        <color indexed="63"/>
      </bottom>
    </border>
    <border>
      <left style="thin"/>
      <right style="hair"/>
      <top style="thin"/>
      <bottom style="hair"/>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104">
    <xf numFmtId="0" fontId="0" fillId="0" borderId="0" xfId="0" applyFont="1" applyAlignment="1">
      <alignment/>
    </xf>
    <xf numFmtId="0" fontId="48" fillId="0" borderId="0" xfId="0" applyFont="1" applyAlignment="1">
      <alignment/>
    </xf>
    <xf numFmtId="14" fontId="48" fillId="0" borderId="0" xfId="0" applyNumberFormat="1" applyFont="1" applyAlignment="1">
      <alignment horizontal="left"/>
    </xf>
    <xf numFmtId="0" fontId="0" fillId="0" borderId="0" xfId="0" applyBorder="1" applyAlignment="1">
      <alignment/>
    </xf>
    <xf numFmtId="14" fontId="0" fillId="0" borderId="0" xfId="0" applyNumberFormat="1" applyAlignment="1">
      <alignment horizontal="left"/>
    </xf>
    <xf numFmtId="0" fontId="0" fillId="0" borderId="0" xfId="0" applyAlignment="1" quotePrefix="1">
      <alignment/>
    </xf>
    <xf numFmtId="0" fontId="49" fillId="0" borderId="0" xfId="0" applyFont="1" applyAlignment="1">
      <alignment horizontal="center"/>
    </xf>
    <xf numFmtId="0" fontId="0" fillId="0" borderId="0" xfId="0" applyAlignment="1">
      <alignment/>
    </xf>
    <xf numFmtId="0" fontId="0" fillId="33" borderId="10" xfId="0" applyFill="1" applyBorder="1" applyAlignment="1">
      <alignment horizontal="center" vertical="top" wrapText="1"/>
    </xf>
    <xf numFmtId="0" fontId="0" fillId="33" borderId="10" xfId="0" applyFill="1" applyBorder="1" applyAlignment="1">
      <alignment horizontal="center" vertical="top"/>
    </xf>
    <xf numFmtId="0" fontId="49" fillId="33" borderId="11" xfId="0" applyFont="1" applyFill="1" applyBorder="1" applyAlignment="1">
      <alignment horizontal="center" vertical="top"/>
    </xf>
    <xf numFmtId="0" fontId="49" fillId="33" borderId="12" xfId="0" applyFont="1" applyFill="1" applyBorder="1" applyAlignment="1">
      <alignment horizontal="center" vertical="top"/>
    </xf>
    <xf numFmtId="0" fontId="49" fillId="33" borderId="13" xfId="0" applyFont="1" applyFill="1" applyBorder="1" applyAlignment="1">
      <alignment horizontal="center" vertical="top"/>
    </xf>
    <xf numFmtId="0" fontId="50" fillId="0" borderId="0" xfId="0" applyFont="1" applyAlignment="1">
      <alignment/>
    </xf>
    <xf numFmtId="0" fontId="51" fillId="0" borderId="0" xfId="0" applyFont="1" applyAlignment="1">
      <alignment/>
    </xf>
    <xf numFmtId="0" fontId="0" fillId="0" borderId="0" xfId="0" applyAlignment="1">
      <alignment horizontal="right"/>
    </xf>
    <xf numFmtId="0" fontId="0" fillId="0" borderId="0" xfId="0" applyAlignment="1" applyProtection="1">
      <alignment/>
      <protection/>
    </xf>
    <xf numFmtId="14" fontId="0" fillId="0" borderId="0" xfId="0" applyNumberFormat="1" applyAlignment="1" applyProtection="1">
      <alignment horizontal="left"/>
      <protection/>
    </xf>
    <xf numFmtId="0" fontId="0" fillId="0" borderId="0" xfId="0" applyAlignment="1" applyProtection="1">
      <alignment horizontal="right"/>
      <protection/>
    </xf>
    <xf numFmtId="0" fontId="50" fillId="0" borderId="0" xfId="0" applyFont="1" applyAlignment="1" applyProtection="1">
      <alignment/>
      <protection/>
    </xf>
    <xf numFmtId="0" fontId="52"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vertical="top"/>
      <protection/>
    </xf>
    <xf numFmtId="0" fontId="48" fillId="0" borderId="10" xfId="0" applyFont="1" applyBorder="1" applyAlignment="1">
      <alignment/>
    </xf>
    <xf numFmtId="0" fontId="53" fillId="0" borderId="10" xfId="0" applyFont="1" applyBorder="1" applyAlignment="1">
      <alignment/>
    </xf>
    <xf numFmtId="0" fontId="48" fillId="0" borderId="10" xfId="0" applyFont="1" applyBorder="1" applyAlignment="1" quotePrefix="1">
      <alignment/>
    </xf>
    <xf numFmtId="0" fontId="48" fillId="0" borderId="10" xfId="0" applyFont="1" applyBorder="1" applyAlignment="1">
      <alignment horizontal="center"/>
    </xf>
    <xf numFmtId="0" fontId="48" fillId="0" borderId="10" xfId="0" applyFont="1" applyBorder="1" applyAlignment="1" quotePrefix="1">
      <alignment horizontal="center"/>
    </xf>
    <xf numFmtId="0" fontId="48" fillId="0" borderId="14" xfId="0" applyFont="1" applyBorder="1" applyAlignment="1">
      <alignment/>
    </xf>
    <xf numFmtId="0" fontId="53" fillId="0" borderId="14" xfId="0" applyFont="1" applyBorder="1" applyAlignment="1">
      <alignment/>
    </xf>
    <xf numFmtId="0" fontId="48" fillId="0" borderId="14" xfId="0" applyFont="1" applyBorder="1" applyAlignment="1" quotePrefix="1">
      <alignment/>
    </xf>
    <xf numFmtId="0" fontId="48" fillId="33" borderId="15" xfId="0" applyFont="1" applyFill="1" applyBorder="1" applyAlignment="1">
      <alignment/>
    </xf>
    <xf numFmtId="0" fontId="48" fillId="33" borderId="16" xfId="0" applyFont="1" applyFill="1" applyBorder="1" applyAlignment="1">
      <alignment/>
    </xf>
    <xf numFmtId="0" fontId="48" fillId="33" borderId="17" xfId="0" applyFont="1" applyFill="1" applyBorder="1" applyAlignment="1">
      <alignment/>
    </xf>
    <xf numFmtId="14" fontId="48" fillId="0" borderId="18" xfId="0" applyNumberFormat="1" applyFont="1" applyBorder="1" applyAlignment="1">
      <alignment horizontal="left"/>
    </xf>
    <xf numFmtId="14" fontId="48" fillId="0" borderId="19" xfId="0" applyNumberFormat="1" applyFont="1" applyBorder="1" applyAlignment="1">
      <alignment horizontal="left"/>
    </xf>
    <xf numFmtId="0" fontId="48" fillId="0" borderId="20" xfId="0" applyFont="1" applyBorder="1" applyAlignment="1">
      <alignment/>
    </xf>
    <xf numFmtId="0" fontId="48" fillId="0" borderId="21" xfId="0" applyFont="1" applyBorder="1" applyAlignment="1">
      <alignment/>
    </xf>
    <xf numFmtId="0" fontId="48" fillId="0" borderId="22" xfId="0" applyFont="1" applyBorder="1" applyAlignment="1">
      <alignment horizontal="center"/>
    </xf>
    <xf numFmtId="0" fontId="48" fillId="0" borderId="22" xfId="0" applyFont="1" applyBorder="1" applyAlignment="1" quotePrefix="1">
      <alignment horizontal="center"/>
    </xf>
    <xf numFmtId="0" fontId="48" fillId="0" borderId="11" xfId="0" applyFont="1" applyBorder="1" applyAlignment="1">
      <alignment/>
    </xf>
    <xf numFmtId="0" fontId="53" fillId="0" borderId="12" xfId="0" applyFont="1" applyBorder="1" applyAlignment="1" quotePrefix="1">
      <alignment/>
    </xf>
    <xf numFmtId="0" fontId="48" fillId="0" borderId="12" xfId="0" applyFont="1" applyBorder="1" applyAlignment="1" quotePrefix="1">
      <alignment/>
    </xf>
    <xf numFmtId="0" fontId="48" fillId="0" borderId="12" xfId="0" applyFont="1" applyBorder="1" applyAlignment="1">
      <alignment/>
    </xf>
    <xf numFmtId="0" fontId="48" fillId="0" borderId="12" xfId="0" applyFont="1" applyBorder="1" applyAlignment="1" quotePrefix="1">
      <alignment horizontal="center"/>
    </xf>
    <xf numFmtId="0" fontId="48" fillId="0" borderId="13" xfId="0" applyFont="1" applyBorder="1" applyAlignment="1" quotePrefix="1">
      <alignment horizontal="center"/>
    </xf>
    <xf numFmtId="14" fontId="48" fillId="0" borderId="23" xfId="0" applyNumberFormat="1" applyFont="1" applyBorder="1" applyAlignment="1">
      <alignment horizontal="left"/>
    </xf>
    <xf numFmtId="0" fontId="48" fillId="33" borderId="24" xfId="0" applyFont="1" applyFill="1" applyBorder="1" applyAlignment="1">
      <alignment/>
    </xf>
    <xf numFmtId="0" fontId="54" fillId="0" borderId="18" xfId="0" applyFont="1" applyBorder="1" applyAlignment="1">
      <alignment vertical="center"/>
    </xf>
    <xf numFmtId="0" fontId="54" fillId="0" borderId="19" xfId="0" applyFont="1" applyBorder="1" applyAlignment="1">
      <alignment vertical="center"/>
    </xf>
    <xf numFmtId="0" fontId="54" fillId="0" borderId="23" xfId="0" applyFont="1" applyBorder="1" applyAlignment="1">
      <alignment vertical="center"/>
    </xf>
    <xf numFmtId="0" fontId="54" fillId="0" borderId="0" xfId="0" applyFont="1" applyBorder="1" applyAlignment="1">
      <alignment vertical="center"/>
    </xf>
    <xf numFmtId="0" fontId="53" fillId="0" borderId="18" xfId="0" applyFont="1" applyBorder="1" applyAlignment="1">
      <alignment/>
    </xf>
    <xf numFmtId="0" fontId="53" fillId="0" borderId="19" xfId="0" applyFont="1" applyBorder="1" applyAlignment="1">
      <alignment/>
    </xf>
    <xf numFmtId="0" fontId="53" fillId="0" borderId="23" xfId="0" applyFont="1" applyBorder="1" applyAlignment="1">
      <alignment/>
    </xf>
    <xf numFmtId="0" fontId="53" fillId="0" borderId="0" xfId="0" applyFont="1" applyBorder="1" applyAlignment="1">
      <alignment/>
    </xf>
    <xf numFmtId="164" fontId="0" fillId="4" borderId="24" xfId="0" applyNumberFormat="1" applyFill="1" applyBorder="1" applyAlignment="1" applyProtection="1">
      <alignment horizontal="left"/>
      <protection locked="0"/>
    </xf>
    <xf numFmtId="0" fontId="0" fillId="4" borderId="24" xfId="0" applyFill="1" applyBorder="1" applyAlignment="1" applyProtection="1">
      <alignment horizontal="left"/>
      <protection locked="0"/>
    </xf>
    <xf numFmtId="14" fontId="0" fillId="4" borderId="24" xfId="0" applyNumberFormat="1" applyFill="1" applyBorder="1" applyAlignment="1" applyProtection="1">
      <alignment horizontal="left"/>
      <protection locked="0"/>
    </xf>
    <xf numFmtId="0" fontId="52" fillId="4" borderId="25" xfId="0" applyFont="1" applyFill="1" applyBorder="1" applyAlignment="1" applyProtection="1">
      <alignment horizontal="center"/>
      <protection locked="0"/>
    </xf>
    <xf numFmtId="0" fontId="0" fillId="4" borderId="14" xfId="0" applyFill="1" applyBorder="1" applyAlignment="1" applyProtection="1">
      <alignment/>
      <protection locked="0"/>
    </xf>
    <xf numFmtId="14" fontId="0" fillId="4" borderId="14" xfId="0" applyNumberFormat="1" applyFill="1" applyBorder="1" applyAlignment="1" applyProtection="1">
      <alignment/>
      <protection locked="0"/>
    </xf>
    <xf numFmtId="0" fontId="0" fillId="4" borderId="26" xfId="0" applyFill="1" applyBorder="1" applyAlignment="1" applyProtection="1">
      <alignment/>
      <protection locked="0"/>
    </xf>
    <xf numFmtId="0" fontId="0" fillId="4" borderId="27" xfId="0" applyFill="1" applyBorder="1" applyAlignment="1" applyProtection="1">
      <alignment horizontal="center"/>
      <protection locked="0"/>
    </xf>
    <xf numFmtId="0" fontId="0" fillId="4" borderId="10" xfId="0" applyFill="1" applyBorder="1" applyAlignment="1" applyProtection="1">
      <alignment/>
      <protection locked="0"/>
    </xf>
    <xf numFmtId="0" fontId="0" fillId="4" borderId="28" xfId="0" applyFill="1" applyBorder="1" applyAlignment="1" applyProtection="1">
      <alignment horizontal="center"/>
      <protection locked="0"/>
    </xf>
    <xf numFmtId="0" fontId="0" fillId="4" borderId="12" xfId="0" applyFill="1" applyBorder="1" applyAlignment="1" applyProtection="1">
      <alignment/>
      <protection locked="0"/>
    </xf>
    <xf numFmtId="14" fontId="0" fillId="4" borderId="12" xfId="0" applyNumberFormat="1" applyFill="1" applyBorder="1" applyAlignment="1" applyProtection="1">
      <alignment/>
      <protection locked="0"/>
    </xf>
    <xf numFmtId="0" fontId="52" fillId="4" borderId="25" xfId="0" applyFont="1" applyFill="1" applyBorder="1" applyAlignment="1" applyProtection="1">
      <alignment horizontal="right"/>
      <protection locked="0"/>
    </xf>
    <xf numFmtId="0" fontId="52" fillId="34" borderId="25" xfId="0" applyFont="1" applyFill="1" applyBorder="1" applyAlignment="1" applyProtection="1">
      <alignment horizontal="right"/>
      <protection/>
    </xf>
    <xf numFmtId="0" fontId="0" fillId="4" borderId="24" xfId="0" applyFill="1" applyBorder="1" applyAlignment="1" applyProtection="1">
      <alignment horizontal="right"/>
      <protection locked="0"/>
    </xf>
    <xf numFmtId="0" fontId="52" fillId="34" borderId="25" xfId="0" applyFont="1"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0" fillId="34" borderId="11" xfId="0" applyFill="1" applyBorder="1" applyAlignment="1">
      <alignment horizontal="center"/>
    </xf>
    <xf numFmtId="0" fontId="0" fillId="4" borderId="29" xfId="0" applyFill="1" applyBorder="1" applyAlignment="1" applyProtection="1">
      <alignment/>
      <protection locked="0"/>
    </xf>
    <xf numFmtId="0" fontId="0" fillId="33" borderId="0" xfId="0" applyFill="1" applyAlignment="1">
      <alignment/>
    </xf>
    <xf numFmtId="0" fontId="54" fillId="4" borderId="24" xfId="0" applyFont="1" applyFill="1" applyBorder="1" applyAlignment="1" applyProtection="1">
      <alignment/>
      <protection locked="0"/>
    </xf>
    <xf numFmtId="0" fontId="3" fillId="0" borderId="14" xfId="0" applyFont="1" applyBorder="1" applyAlignment="1">
      <alignment horizontal="center"/>
    </xf>
    <xf numFmtId="0" fontId="3" fillId="0" borderId="28" xfId="0" applyFont="1" applyBorder="1" applyAlignment="1">
      <alignment horizontal="center"/>
    </xf>
    <xf numFmtId="0" fontId="48" fillId="0" borderId="0" xfId="0" applyFont="1" applyAlignment="1">
      <alignment horizontal="right"/>
    </xf>
    <xf numFmtId="0" fontId="53" fillId="0" borderId="0" xfId="0" applyFont="1" applyAlignment="1">
      <alignment/>
    </xf>
    <xf numFmtId="0" fontId="53" fillId="0" borderId="0" xfId="0" applyFont="1" applyAlignment="1">
      <alignment horizontal="center"/>
    </xf>
    <xf numFmtId="0" fontId="3" fillId="0" borderId="0" xfId="0" applyFont="1" applyBorder="1" applyAlignment="1">
      <alignment horizontal="center"/>
    </xf>
    <xf numFmtId="0" fontId="0" fillId="4" borderId="13" xfId="0" applyFill="1" applyBorder="1" applyAlignment="1" applyProtection="1">
      <alignment horizontal="center"/>
      <protection locked="0"/>
    </xf>
    <xf numFmtId="0" fontId="0" fillId="0" borderId="0" xfId="0" applyAlignment="1" applyProtection="1">
      <alignment horizontal="left"/>
      <protection/>
    </xf>
    <xf numFmtId="0" fontId="0" fillId="0" borderId="0" xfId="0" applyFont="1" applyAlignment="1" applyProtection="1">
      <alignment horizontal="left"/>
      <protection/>
    </xf>
    <xf numFmtId="0" fontId="55" fillId="0" borderId="0" xfId="0" applyFont="1" applyAlignment="1">
      <alignment/>
    </xf>
    <xf numFmtId="0" fontId="0" fillId="0" borderId="0" xfId="0" applyAlignment="1">
      <alignment vertical="center"/>
    </xf>
    <xf numFmtId="0" fontId="43" fillId="0" borderId="0" xfId="0" applyFont="1" applyAlignment="1">
      <alignment vertical="center"/>
    </xf>
    <xf numFmtId="0" fontId="56" fillId="0" borderId="0" xfId="0" applyFont="1" applyAlignment="1">
      <alignment horizontal="left" vertical="center" wrapText="1"/>
    </xf>
    <xf numFmtId="0" fontId="57" fillId="34" borderId="0" xfId="0" applyFont="1" applyFill="1" applyAlignment="1">
      <alignment/>
    </xf>
    <xf numFmtId="0" fontId="58" fillId="0" borderId="0" xfId="0" applyFont="1" applyAlignment="1">
      <alignment/>
    </xf>
    <xf numFmtId="0" fontId="8" fillId="34" borderId="0" xfId="0" applyFont="1" applyFill="1" applyAlignment="1">
      <alignment vertical="top" wrapText="1"/>
    </xf>
    <xf numFmtId="0" fontId="59" fillId="34" borderId="0" xfId="0" applyFont="1" applyFill="1" applyAlignment="1">
      <alignment vertical="top"/>
    </xf>
    <xf numFmtId="0" fontId="0" fillId="0" borderId="0" xfId="0" applyAlignment="1">
      <alignment/>
    </xf>
    <xf numFmtId="0" fontId="0" fillId="33" borderId="26" xfId="0" applyFill="1" applyBorder="1" applyAlignment="1">
      <alignment horizontal="center" vertical="top"/>
    </xf>
    <xf numFmtId="0" fontId="0" fillId="33" borderId="30" xfId="0" applyFill="1" applyBorder="1" applyAlignment="1">
      <alignment horizontal="center" vertical="top"/>
    </xf>
    <xf numFmtId="0" fontId="0" fillId="33" borderId="21" xfId="0" applyFill="1" applyBorder="1" applyAlignment="1">
      <alignment horizontal="center" vertical="top"/>
    </xf>
    <xf numFmtId="0" fontId="0" fillId="33" borderId="10" xfId="0" applyFill="1" applyBorder="1" applyAlignment="1">
      <alignment horizontal="center" vertical="top"/>
    </xf>
    <xf numFmtId="0" fontId="0" fillId="33" borderId="27" xfId="0" applyFill="1" applyBorder="1" applyAlignment="1">
      <alignment horizontal="center" vertical="top" wrapText="1"/>
    </xf>
    <xf numFmtId="0" fontId="0" fillId="33" borderId="22" xfId="0" applyFill="1" applyBorder="1" applyAlignment="1">
      <alignment horizontal="center" vertical="top"/>
    </xf>
    <xf numFmtId="0" fontId="0" fillId="0" borderId="0" xfId="0" applyAlignment="1" applyProtection="1">
      <alignment vertical="top" wrapText="1"/>
      <protection/>
    </xf>
    <xf numFmtId="0" fontId="48" fillId="0" borderId="31" xfId="0" applyFont="1" applyBorder="1"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133350</xdr:rowOff>
    </xdr:from>
    <xdr:to>
      <xdr:col>1</xdr:col>
      <xdr:colOff>1676400</xdr:colOff>
      <xdr:row>3</xdr:row>
      <xdr:rowOff>47625</xdr:rowOff>
    </xdr:to>
    <xdr:pic>
      <xdr:nvPicPr>
        <xdr:cNvPr id="1" name="Obraz 1"/>
        <xdr:cNvPicPr preferRelativeResize="1">
          <a:picLocks noChangeAspect="1"/>
        </xdr:cNvPicPr>
      </xdr:nvPicPr>
      <xdr:blipFill>
        <a:blip r:embed="rId1"/>
        <a:stretch>
          <a:fillRect/>
        </a:stretch>
      </xdr:blipFill>
      <xdr:spPr>
        <a:xfrm>
          <a:off x="66675" y="133350"/>
          <a:ext cx="16764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usz1"/>
  <dimension ref="B5:G19"/>
  <sheetViews>
    <sheetView showGridLines="0" tabSelected="1" zoomScalePageLayoutView="0" workbookViewId="0" topLeftCell="A4">
      <selection activeCell="G9" sqref="G9"/>
    </sheetView>
  </sheetViews>
  <sheetFormatPr defaultColWidth="0" defaultRowHeight="15" zeroHeight="1"/>
  <cols>
    <col min="1" max="1" width="0.9921875" style="0" customWidth="1"/>
    <col min="2" max="2" width="27.00390625" style="0" customWidth="1"/>
    <col min="3" max="3" width="1.28515625" style="0" customWidth="1"/>
    <col min="4" max="4" width="48.28125" style="0" customWidth="1"/>
    <col min="5" max="5" width="4.8515625" style="0" customWidth="1"/>
    <col min="6" max="6" width="14.28125" style="0" customWidth="1"/>
    <col min="7" max="7" width="39.421875" style="0" customWidth="1"/>
    <col min="8" max="8" width="3.57421875" style="0" customWidth="1"/>
    <col min="9" max="16384" width="0" style="0" hidden="1" customWidth="1"/>
  </cols>
  <sheetData>
    <row r="1" ht="15"/>
    <row r="2" ht="15"/>
    <row r="3" ht="15"/>
    <row r="4" ht="15"/>
    <row r="5" ht="18.75">
      <c r="D5" s="13" t="s">
        <v>85</v>
      </c>
    </row>
    <row r="6" ht="15">
      <c r="F6" t="s">
        <v>86</v>
      </c>
    </row>
    <row r="7" spans="2:7" ht="15">
      <c r="B7" t="s">
        <v>16</v>
      </c>
      <c r="D7" s="77" t="s">
        <v>37</v>
      </c>
      <c r="F7" t="s">
        <v>87</v>
      </c>
      <c r="G7" s="57" t="s">
        <v>137</v>
      </c>
    </row>
    <row r="8" spans="6:7" ht="15">
      <c r="F8" t="s">
        <v>88</v>
      </c>
      <c r="G8" s="57" t="s">
        <v>138</v>
      </c>
    </row>
    <row r="9" spans="2:7" ht="15">
      <c r="B9" t="s">
        <v>17</v>
      </c>
      <c r="D9" s="56">
        <v>41274</v>
      </c>
      <c r="F9" t="s">
        <v>52</v>
      </c>
      <c r="G9" s="58">
        <v>41423</v>
      </c>
    </row>
    <row r="10" ht="15"/>
    <row r="11" ht="15"/>
    <row r="12" spans="2:7" s="88" customFormat="1" ht="33">
      <c r="B12" s="88" t="s">
        <v>124</v>
      </c>
      <c r="D12" s="89" t="str">
        <f>CONCATENATE("ArkMS(",TEXT(D9,"rrrr-mm-dd"),")(",VLOOKUP(D7,Słowniki!C4:E32,2),")(",VLOOKUP(D7,Słowniki!C4:E32,3),").xls")</f>
        <v>ArkMS(2012-12-31)(4-03)(KSan).xls</v>
      </c>
      <c r="G12" s="90" t="s">
        <v>136</v>
      </c>
    </row>
    <row r="13" ht="15"/>
    <row r="14" spans="2:7" ht="15">
      <c r="B14" t="s">
        <v>123</v>
      </c>
      <c r="D14" t="str">
        <f ca="1">MID(CELL("nazwa_pliku"),FIND("[",CELL("nazwa_pliku"))+1,FIND("]",CELL("nazwa_pliku"))-FIND("[",CELL("nazwa_pliku"))-1)</f>
        <v>ArkMS(2012-12-31)(4-03)(KSan).xls</v>
      </c>
      <c r="E14" s="92"/>
      <c r="F14" s="92"/>
      <c r="G14" s="92"/>
    </row>
    <row r="15" ht="15">
      <c r="D15" s="87" t="str">
        <f>IF(D12=D14,"jest poprawna","")</f>
        <v>jest poprawna</v>
      </c>
    </row>
    <row r="16" spans="4:7" ht="15">
      <c r="D16" s="91">
        <f>IF(D14="ArkMS(formularz)(wzór).xls","--- Proszę zapisać plik pod nazwą docelową dla jednostki przez kliknięcie przycisku 'Zapisz plik pod nazwą docelową' ---",IF(D12=D14,"","--- nazwa niniejszego pliku jest niepoprawna ---"))</f>
      </c>
      <c r="E16" s="91"/>
      <c r="F16" s="91"/>
      <c r="G16" s="91"/>
    </row>
    <row r="17" ht="15"/>
    <row r="18" ht="15">
      <c r="B18" s="14" t="s">
        <v>89</v>
      </c>
    </row>
    <row r="19" ht="15">
      <c r="B19" s="14" t="s">
        <v>135</v>
      </c>
    </row>
    <row r="20" ht="15"/>
  </sheetData>
  <sheetProtection sheet="1" selectLockedCells="1"/>
  <mergeCells count="2">
    <mergeCell ref="D16:G16"/>
    <mergeCell ref="E14:G14"/>
  </mergeCells>
  <dataValidations count="5">
    <dataValidation type="list" allowBlank="1" showInputMessage="1" showErrorMessage="1" sqref="D7">
      <formula1>Jednostki_PTI</formula1>
    </dataValidation>
    <dataValidation type="list" allowBlank="1" showInputMessage="1" showErrorMessage="1" sqref="D9">
      <formula1>Termin</formula1>
    </dataValidation>
    <dataValidation type="date" operator="greaterThan" allowBlank="1" showInputMessage="1" showErrorMessage="1" errorTitle="1" error="Wymagany format rrrrr-mm-dd&#10;i data późniejsza od 2013-01-01" sqref="G9">
      <formula1>41275</formula1>
    </dataValidation>
    <dataValidation type="textLength" operator="greaterThan" allowBlank="1" showInputMessage="1" showErrorMessage="1" error="Pole musi być wypełnione" sqref="G8">
      <formula1>0</formula1>
    </dataValidation>
    <dataValidation type="textLength" operator="greaterThan" showInputMessage="1" showErrorMessage="1" error="Pole musi być wypełnione" sqref="G7">
      <formula1>0</formula1>
    </dataValidation>
  </dataValidations>
  <printOptions/>
  <pageMargins left="0.7" right="0.7" top="0.75" bottom="0.75" header="0.3" footer="0.3"/>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Arkusz2"/>
  <dimension ref="B2:O24"/>
  <sheetViews>
    <sheetView zoomScalePageLayoutView="0" workbookViewId="0" topLeftCell="A1">
      <selection activeCell="B2" sqref="B2:O24"/>
    </sheetView>
  </sheetViews>
  <sheetFormatPr defaultColWidth="0" defaultRowHeight="15" zeroHeight="1"/>
  <cols>
    <col min="1" max="1" width="2.28125" style="76" customWidth="1"/>
    <col min="2" max="14" width="8.8515625" style="76" customWidth="1"/>
    <col min="15" max="15" width="14.57421875" style="76" customWidth="1"/>
    <col min="16" max="16" width="8.8515625" style="76" customWidth="1"/>
    <col min="17" max="16384" width="0" style="76" hidden="1" customWidth="1"/>
  </cols>
  <sheetData>
    <row r="1" ht="15"/>
    <row r="2" spans="2:15" ht="15">
      <c r="B2" s="93" t="s">
        <v>127</v>
      </c>
      <c r="C2" s="94"/>
      <c r="D2" s="94"/>
      <c r="E2" s="94"/>
      <c r="F2" s="94"/>
      <c r="G2" s="94"/>
      <c r="H2" s="94"/>
      <c r="I2" s="94"/>
      <c r="J2" s="94"/>
      <c r="K2" s="94"/>
      <c r="L2" s="94"/>
      <c r="M2" s="94"/>
      <c r="N2" s="94"/>
      <c r="O2" s="94"/>
    </row>
    <row r="3" spans="2:15" ht="15">
      <c r="B3" s="94"/>
      <c r="C3" s="94"/>
      <c r="D3" s="94"/>
      <c r="E3" s="94"/>
      <c r="F3" s="94"/>
      <c r="G3" s="94"/>
      <c r="H3" s="94"/>
      <c r="I3" s="94"/>
      <c r="J3" s="94"/>
      <c r="K3" s="94"/>
      <c r="L3" s="94"/>
      <c r="M3" s="94"/>
      <c r="N3" s="94"/>
      <c r="O3" s="94"/>
    </row>
    <row r="4" spans="2:15" ht="15">
      <c r="B4" s="94"/>
      <c r="C4" s="94"/>
      <c r="D4" s="94"/>
      <c r="E4" s="94"/>
      <c r="F4" s="94"/>
      <c r="G4" s="94"/>
      <c r="H4" s="94"/>
      <c r="I4" s="94"/>
      <c r="J4" s="94"/>
      <c r="K4" s="94"/>
      <c r="L4" s="94"/>
      <c r="M4" s="94"/>
      <c r="N4" s="94"/>
      <c r="O4" s="94"/>
    </row>
    <row r="5" spans="2:15" ht="15">
      <c r="B5" s="94"/>
      <c r="C5" s="94"/>
      <c r="D5" s="94"/>
      <c r="E5" s="94"/>
      <c r="F5" s="94"/>
      <c r="G5" s="94"/>
      <c r="H5" s="94"/>
      <c r="I5" s="94"/>
      <c r="J5" s="94"/>
      <c r="K5" s="94"/>
      <c r="L5" s="94"/>
      <c r="M5" s="94"/>
      <c r="N5" s="94"/>
      <c r="O5" s="94"/>
    </row>
    <row r="6" spans="2:15" ht="15">
      <c r="B6" s="94"/>
      <c r="C6" s="94"/>
      <c r="D6" s="94"/>
      <c r="E6" s="94"/>
      <c r="F6" s="94"/>
      <c r="G6" s="94"/>
      <c r="H6" s="94"/>
      <c r="I6" s="94"/>
      <c r="J6" s="94"/>
      <c r="K6" s="94"/>
      <c r="L6" s="94"/>
      <c r="M6" s="94"/>
      <c r="N6" s="94"/>
      <c r="O6" s="94"/>
    </row>
    <row r="7" spans="2:15" ht="15">
      <c r="B7" s="94"/>
      <c r="C7" s="94"/>
      <c r="D7" s="94"/>
      <c r="E7" s="94"/>
      <c r="F7" s="94"/>
      <c r="G7" s="94"/>
      <c r="H7" s="94"/>
      <c r="I7" s="94"/>
      <c r="J7" s="94"/>
      <c r="K7" s="94"/>
      <c r="L7" s="94"/>
      <c r="M7" s="94"/>
      <c r="N7" s="94"/>
      <c r="O7" s="94"/>
    </row>
    <row r="8" spans="2:15" ht="15">
      <c r="B8" s="94"/>
      <c r="C8" s="94"/>
      <c r="D8" s="94"/>
      <c r="E8" s="94"/>
      <c r="F8" s="94"/>
      <c r="G8" s="94"/>
      <c r="H8" s="94"/>
      <c r="I8" s="94"/>
      <c r="J8" s="94"/>
      <c r="K8" s="94"/>
      <c r="L8" s="94"/>
      <c r="M8" s="94"/>
      <c r="N8" s="94"/>
      <c r="O8" s="94"/>
    </row>
    <row r="9" spans="2:15" ht="15">
      <c r="B9" s="94"/>
      <c r="C9" s="94"/>
      <c r="D9" s="94"/>
      <c r="E9" s="94"/>
      <c r="F9" s="94"/>
      <c r="G9" s="94"/>
      <c r="H9" s="94"/>
      <c r="I9" s="94"/>
      <c r="J9" s="94"/>
      <c r="K9" s="94"/>
      <c r="L9" s="94"/>
      <c r="M9" s="94"/>
      <c r="N9" s="94"/>
      <c r="O9" s="94"/>
    </row>
    <row r="10" spans="2:15" ht="15">
      <c r="B10" s="94"/>
      <c r="C10" s="94"/>
      <c r="D10" s="94"/>
      <c r="E10" s="94"/>
      <c r="F10" s="94"/>
      <c r="G10" s="94"/>
      <c r="H10" s="94"/>
      <c r="I10" s="94"/>
      <c r="J10" s="94"/>
      <c r="K10" s="94"/>
      <c r="L10" s="94"/>
      <c r="M10" s="94"/>
      <c r="N10" s="94"/>
      <c r="O10" s="94"/>
    </row>
    <row r="11" spans="2:15" ht="15">
      <c r="B11" s="94"/>
      <c r="C11" s="94"/>
      <c r="D11" s="94"/>
      <c r="E11" s="94"/>
      <c r="F11" s="94"/>
      <c r="G11" s="94"/>
      <c r="H11" s="94"/>
      <c r="I11" s="94"/>
      <c r="J11" s="94"/>
      <c r="K11" s="94"/>
      <c r="L11" s="94"/>
      <c r="M11" s="94"/>
      <c r="N11" s="94"/>
      <c r="O11" s="94"/>
    </row>
    <row r="12" spans="2:15" ht="15">
      <c r="B12" s="94"/>
      <c r="C12" s="94"/>
      <c r="D12" s="94"/>
      <c r="E12" s="94"/>
      <c r="F12" s="94"/>
      <c r="G12" s="94"/>
      <c r="H12" s="94"/>
      <c r="I12" s="94"/>
      <c r="J12" s="94"/>
      <c r="K12" s="94"/>
      <c r="L12" s="94"/>
      <c r="M12" s="94"/>
      <c r="N12" s="94"/>
      <c r="O12" s="94"/>
    </row>
    <row r="13" spans="2:15" ht="15">
      <c r="B13" s="94"/>
      <c r="C13" s="94"/>
      <c r="D13" s="94"/>
      <c r="E13" s="94"/>
      <c r="F13" s="94"/>
      <c r="G13" s="94"/>
      <c r="H13" s="94"/>
      <c r="I13" s="94"/>
      <c r="J13" s="94"/>
      <c r="K13" s="94"/>
      <c r="L13" s="94"/>
      <c r="M13" s="94"/>
      <c r="N13" s="94"/>
      <c r="O13" s="94"/>
    </row>
    <row r="14" spans="2:15" ht="15">
      <c r="B14" s="94"/>
      <c r="C14" s="94"/>
      <c r="D14" s="94"/>
      <c r="E14" s="94"/>
      <c r="F14" s="94"/>
      <c r="G14" s="94"/>
      <c r="H14" s="94"/>
      <c r="I14" s="94"/>
      <c r="J14" s="94"/>
      <c r="K14" s="94"/>
      <c r="L14" s="94"/>
      <c r="M14" s="94"/>
      <c r="N14" s="94"/>
      <c r="O14" s="94"/>
    </row>
    <row r="15" spans="2:15" ht="15">
      <c r="B15" s="94"/>
      <c r="C15" s="94"/>
      <c r="D15" s="94"/>
      <c r="E15" s="94"/>
      <c r="F15" s="94"/>
      <c r="G15" s="94"/>
      <c r="H15" s="94"/>
      <c r="I15" s="94"/>
      <c r="J15" s="94"/>
      <c r="K15" s="94"/>
      <c r="L15" s="94"/>
      <c r="M15" s="94"/>
      <c r="N15" s="94"/>
      <c r="O15" s="94"/>
    </row>
    <row r="16" spans="2:15" ht="15">
      <c r="B16" s="94"/>
      <c r="C16" s="94"/>
      <c r="D16" s="94"/>
      <c r="E16" s="94"/>
      <c r="F16" s="94"/>
      <c r="G16" s="94"/>
      <c r="H16" s="94"/>
      <c r="I16" s="94"/>
      <c r="J16" s="94"/>
      <c r="K16" s="94"/>
      <c r="L16" s="94"/>
      <c r="M16" s="94"/>
      <c r="N16" s="94"/>
      <c r="O16" s="94"/>
    </row>
    <row r="17" spans="2:15" ht="15">
      <c r="B17" s="94"/>
      <c r="C17" s="94"/>
      <c r="D17" s="94"/>
      <c r="E17" s="94"/>
      <c r="F17" s="94"/>
      <c r="G17" s="94"/>
      <c r="H17" s="94"/>
      <c r="I17" s="94"/>
      <c r="J17" s="94"/>
      <c r="K17" s="94"/>
      <c r="L17" s="94"/>
      <c r="M17" s="94"/>
      <c r="N17" s="94"/>
      <c r="O17" s="94"/>
    </row>
    <row r="18" spans="2:15" ht="15">
      <c r="B18" s="94"/>
      <c r="C18" s="94"/>
      <c r="D18" s="94"/>
      <c r="E18" s="94"/>
      <c r="F18" s="94"/>
      <c r="G18" s="94"/>
      <c r="H18" s="94"/>
      <c r="I18" s="94"/>
      <c r="J18" s="94"/>
      <c r="K18" s="94"/>
      <c r="L18" s="94"/>
      <c r="M18" s="94"/>
      <c r="N18" s="94"/>
      <c r="O18" s="94"/>
    </row>
    <row r="19" spans="2:15" ht="15">
      <c r="B19" s="94"/>
      <c r="C19" s="94"/>
      <c r="D19" s="94"/>
      <c r="E19" s="94"/>
      <c r="F19" s="94"/>
      <c r="G19" s="94"/>
      <c r="H19" s="94"/>
      <c r="I19" s="94"/>
      <c r="J19" s="94"/>
      <c r="K19" s="94"/>
      <c r="L19" s="94"/>
      <c r="M19" s="94"/>
      <c r="N19" s="94"/>
      <c r="O19" s="94"/>
    </row>
    <row r="20" spans="2:15" ht="15">
      <c r="B20" s="94"/>
      <c r="C20" s="94"/>
      <c r="D20" s="94"/>
      <c r="E20" s="94"/>
      <c r="F20" s="94"/>
      <c r="G20" s="94"/>
      <c r="H20" s="94"/>
      <c r="I20" s="94"/>
      <c r="J20" s="94"/>
      <c r="K20" s="94"/>
      <c r="L20" s="94"/>
      <c r="M20" s="94"/>
      <c r="N20" s="94"/>
      <c r="O20" s="94"/>
    </row>
    <row r="21" spans="2:15" ht="15">
      <c r="B21" s="94"/>
      <c r="C21" s="94"/>
      <c r="D21" s="94"/>
      <c r="E21" s="94"/>
      <c r="F21" s="94"/>
      <c r="G21" s="94"/>
      <c r="H21" s="94"/>
      <c r="I21" s="94"/>
      <c r="J21" s="94"/>
      <c r="K21" s="94"/>
      <c r="L21" s="94"/>
      <c r="M21" s="94"/>
      <c r="N21" s="94"/>
      <c r="O21" s="94"/>
    </row>
    <row r="22" spans="2:15" ht="15">
      <c r="B22" s="94"/>
      <c r="C22" s="94"/>
      <c r="D22" s="94"/>
      <c r="E22" s="94"/>
      <c r="F22" s="94"/>
      <c r="G22" s="94"/>
      <c r="H22" s="94"/>
      <c r="I22" s="94"/>
      <c r="J22" s="94"/>
      <c r="K22" s="94"/>
      <c r="L22" s="94"/>
      <c r="M22" s="94"/>
      <c r="N22" s="94"/>
      <c r="O22" s="94"/>
    </row>
    <row r="23" spans="2:15" ht="15">
      <c r="B23" s="94"/>
      <c r="C23" s="94"/>
      <c r="D23" s="94"/>
      <c r="E23" s="94"/>
      <c r="F23" s="94"/>
      <c r="G23" s="94"/>
      <c r="H23" s="94"/>
      <c r="I23" s="94"/>
      <c r="J23" s="94"/>
      <c r="K23" s="94"/>
      <c r="L23" s="94"/>
      <c r="M23" s="94"/>
      <c r="N23" s="94"/>
      <c r="O23" s="94"/>
    </row>
    <row r="24" spans="2:15" ht="15">
      <c r="B24" s="94"/>
      <c r="C24" s="94"/>
      <c r="D24" s="94"/>
      <c r="E24" s="94"/>
      <c r="F24" s="94"/>
      <c r="G24" s="94"/>
      <c r="H24" s="94"/>
      <c r="I24" s="94"/>
      <c r="J24" s="94"/>
      <c r="K24" s="94"/>
      <c r="L24" s="94"/>
      <c r="M24" s="94"/>
      <c r="N24" s="94"/>
      <c r="O24" s="94"/>
    </row>
    <row r="25" ht="15"/>
  </sheetData>
  <sheetProtection sheet="1" selectLockedCells="1" selectUnlockedCells="1"/>
  <mergeCells count="1">
    <mergeCell ref="B2:O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Arkusz3"/>
  <dimension ref="B2:N65"/>
  <sheetViews>
    <sheetView showGridLines="0" zoomScale="75" zoomScaleNormal="75" zoomScalePageLayoutView="0" workbookViewId="0" topLeftCell="A1">
      <pane xSplit="6" ySplit="15" topLeftCell="G16" activePane="bottomRight" state="frozen"/>
      <selection pane="topLeft" activeCell="A1" sqref="A1"/>
      <selection pane="topRight" activeCell="G1" sqref="G1"/>
      <selection pane="bottomLeft" activeCell="A16" sqref="A16"/>
      <selection pane="bottomRight" activeCell="C9" sqref="C9"/>
    </sheetView>
  </sheetViews>
  <sheetFormatPr defaultColWidth="0" defaultRowHeight="15" zeroHeight="1"/>
  <cols>
    <col min="1" max="1" width="2.57421875" style="0" customWidth="1"/>
    <col min="2" max="2" width="9.140625" style="0" bestFit="1" customWidth="1"/>
    <col min="3" max="3" width="4.7109375" style="0" bestFit="1" customWidth="1"/>
    <col min="4" max="4" width="48.28125" style="0" customWidth="1"/>
    <col min="5" max="5" width="10.28125" style="0" bestFit="1" customWidth="1"/>
    <col min="6" max="6" width="10.28125" style="0" customWidth="1"/>
    <col min="7" max="7" width="19.8515625" style="0" bestFit="1" customWidth="1"/>
    <col min="8" max="9" width="8.8515625" style="0" customWidth="1"/>
    <col min="10" max="10" width="10.57421875" style="0" bestFit="1" customWidth="1"/>
    <col min="11" max="11" width="16.7109375" style="0" bestFit="1" customWidth="1"/>
    <col min="12" max="12" width="15.00390625" style="0" bestFit="1" customWidth="1"/>
    <col min="13" max="13" width="12.7109375" style="0" bestFit="1" customWidth="1"/>
    <col min="14" max="14" width="8.8515625" style="0" customWidth="1"/>
    <col min="15" max="15" width="3.00390625" style="0" customWidth="1"/>
    <col min="16" max="16384" width="0" style="0" hidden="1" customWidth="1"/>
  </cols>
  <sheetData>
    <row r="1" ht="15"/>
    <row r="2" spans="2:4" ht="15">
      <c r="B2" t="s">
        <v>16</v>
      </c>
      <c r="D2" t="str">
        <f>'Strona tytułowa'!D7</f>
        <v>(4-03)(KSan  )Koło Sandomierz</v>
      </c>
    </row>
    <row r="3" spans="2:4" ht="15">
      <c r="B3" t="s">
        <v>17</v>
      </c>
      <c r="D3" s="4">
        <f>'Strona tytułowa'!D9</f>
        <v>41274</v>
      </c>
    </row>
    <row r="4" spans="2:4" ht="15">
      <c r="B4" t="s">
        <v>18</v>
      </c>
      <c r="D4" t="s">
        <v>65</v>
      </c>
    </row>
    <row r="5" s="7" customFormat="1" ht="15"/>
    <row r="6" spans="2:4" s="7" customFormat="1" ht="18.75">
      <c r="B6" s="15" t="s">
        <v>92</v>
      </c>
      <c r="C6"/>
      <c r="D6" s="13" t="s">
        <v>84</v>
      </c>
    </row>
    <row r="7" ht="15"/>
    <row r="8" spans="2:6" ht="15.75" thickBot="1">
      <c r="B8" s="95" t="s">
        <v>19</v>
      </c>
      <c r="C8" s="95"/>
      <c r="D8" s="95"/>
      <c r="F8" s="3"/>
    </row>
    <row r="9" spans="3:6" ht="16.5" thickBot="1">
      <c r="C9" s="59">
        <v>6</v>
      </c>
      <c r="D9" s="5" t="s">
        <v>132</v>
      </c>
      <c r="F9" s="3"/>
    </row>
    <row r="10" spans="3:6" ht="16.5" thickBot="1">
      <c r="C10" s="71">
        <f>IF(COUNTBLANK(C16:C65)=50,"",50-COUNTBLANK(C16:C65))</f>
      </c>
      <c r="D10" s="5" t="s">
        <v>64</v>
      </c>
      <c r="F10" s="3"/>
    </row>
    <row r="11" ht="15"/>
    <row r="12" ht="15">
      <c r="C12" t="s">
        <v>20</v>
      </c>
    </row>
    <row r="13" spans="3:14" ht="15">
      <c r="C13" s="97" t="s">
        <v>3</v>
      </c>
      <c r="D13" s="96" t="s">
        <v>4</v>
      </c>
      <c r="E13" s="96" t="s">
        <v>52</v>
      </c>
      <c r="F13" s="96"/>
      <c r="G13" s="96" t="s">
        <v>55</v>
      </c>
      <c r="H13" s="96" t="s">
        <v>21</v>
      </c>
      <c r="I13" s="96"/>
      <c r="J13" s="96" t="s">
        <v>66</v>
      </c>
      <c r="K13" s="96" t="s">
        <v>70</v>
      </c>
      <c r="L13" s="96" t="s">
        <v>73</v>
      </c>
      <c r="M13" s="96" t="s">
        <v>76</v>
      </c>
      <c r="N13" s="100" t="s">
        <v>79</v>
      </c>
    </row>
    <row r="14" spans="3:14" ht="27.75" customHeight="1">
      <c r="C14" s="98"/>
      <c r="D14" s="99"/>
      <c r="E14" s="8" t="s">
        <v>53</v>
      </c>
      <c r="F14" s="8" t="s">
        <v>54</v>
      </c>
      <c r="G14" s="99"/>
      <c r="H14" s="9" t="s">
        <v>22</v>
      </c>
      <c r="I14" s="9" t="s">
        <v>23</v>
      </c>
      <c r="J14" s="99"/>
      <c r="K14" s="99"/>
      <c r="L14" s="99"/>
      <c r="M14" s="99"/>
      <c r="N14" s="101"/>
    </row>
    <row r="15" spans="3:14" s="6" customFormat="1" ht="11.25">
      <c r="C15" s="10">
        <v>1</v>
      </c>
      <c r="D15" s="11">
        <f>C15+1</f>
        <v>2</v>
      </c>
      <c r="E15" s="11">
        <f aca="true" t="shared" si="0" ref="E15:N15">D15+1</f>
        <v>3</v>
      </c>
      <c r="F15" s="11">
        <f t="shared" si="0"/>
        <v>4</v>
      </c>
      <c r="G15" s="11">
        <f t="shared" si="0"/>
        <v>5</v>
      </c>
      <c r="H15" s="11">
        <f t="shared" si="0"/>
        <v>6</v>
      </c>
      <c r="I15" s="11">
        <f t="shared" si="0"/>
        <v>7</v>
      </c>
      <c r="J15" s="11">
        <f t="shared" si="0"/>
        <v>8</v>
      </c>
      <c r="K15" s="11">
        <f t="shared" si="0"/>
        <v>9</v>
      </c>
      <c r="L15" s="11">
        <f t="shared" si="0"/>
        <v>10</v>
      </c>
      <c r="M15" s="11">
        <f t="shared" si="0"/>
        <v>11</v>
      </c>
      <c r="N15" s="12">
        <f t="shared" si="0"/>
        <v>12</v>
      </c>
    </row>
    <row r="16" spans="3:14" ht="15">
      <c r="C16" s="72">
        <f>IF(ISBLANK(D16),"",IF(D15=2,C15,C15+1))</f>
      </c>
      <c r="D16" s="60"/>
      <c r="E16" s="61"/>
      <c r="F16" s="61"/>
      <c r="G16" s="62"/>
      <c r="H16" s="62"/>
      <c r="I16" s="62"/>
      <c r="J16" s="62"/>
      <c r="K16" s="75"/>
      <c r="L16" s="62"/>
      <c r="M16" s="62"/>
      <c r="N16" s="63"/>
    </row>
    <row r="17" spans="3:14" ht="15">
      <c r="C17" s="73">
        <f aca="true" t="shared" si="1" ref="C17:C53">IF(ISBLANK(D17),"",IF(D16=2,C16,C16+1))</f>
      </c>
      <c r="D17" s="64"/>
      <c r="E17" s="61"/>
      <c r="F17" s="61"/>
      <c r="G17" s="60"/>
      <c r="H17" s="60"/>
      <c r="I17" s="60"/>
      <c r="J17" s="60"/>
      <c r="K17" s="64"/>
      <c r="L17" s="60"/>
      <c r="M17" s="60"/>
      <c r="N17" s="65"/>
    </row>
    <row r="18" spans="3:14" ht="15">
      <c r="C18" s="73">
        <f t="shared" si="1"/>
      </c>
      <c r="D18" s="64"/>
      <c r="E18" s="61"/>
      <c r="F18" s="61"/>
      <c r="G18" s="60"/>
      <c r="H18" s="60"/>
      <c r="I18" s="60"/>
      <c r="J18" s="60"/>
      <c r="K18" s="64"/>
      <c r="L18" s="60"/>
      <c r="M18" s="60"/>
      <c r="N18" s="65"/>
    </row>
    <row r="19" spans="3:14" ht="15">
      <c r="C19" s="73">
        <f t="shared" si="1"/>
      </c>
      <c r="D19" s="64"/>
      <c r="E19" s="61"/>
      <c r="F19" s="61"/>
      <c r="G19" s="60"/>
      <c r="H19" s="60"/>
      <c r="I19" s="60"/>
      <c r="J19" s="60"/>
      <c r="K19" s="64"/>
      <c r="L19" s="60"/>
      <c r="M19" s="60"/>
      <c r="N19" s="65"/>
    </row>
    <row r="20" spans="3:14" ht="15">
      <c r="C20" s="73">
        <f t="shared" si="1"/>
      </c>
      <c r="D20" s="64"/>
      <c r="E20" s="61"/>
      <c r="F20" s="61"/>
      <c r="G20" s="60"/>
      <c r="H20" s="60"/>
      <c r="I20" s="60"/>
      <c r="J20" s="60"/>
      <c r="K20" s="64"/>
      <c r="L20" s="60"/>
      <c r="M20" s="60"/>
      <c r="N20" s="65"/>
    </row>
    <row r="21" spans="3:14" ht="15">
      <c r="C21" s="73">
        <f t="shared" si="1"/>
      </c>
      <c r="D21" s="64"/>
      <c r="E21" s="61"/>
      <c r="F21" s="61"/>
      <c r="G21" s="60"/>
      <c r="H21" s="60"/>
      <c r="I21" s="60"/>
      <c r="J21" s="60"/>
      <c r="K21" s="64"/>
      <c r="L21" s="60"/>
      <c r="M21" s="60"/>
      <c r="N21" s="65"/>
    </row>
    <row r="22" spans="3:14" ht="15">
      <c r="C22" s="73">
        <f t="shared" si="1"/>
      </c>
      <c r="D22" s="64"/>
      <c r="E22" s="61"/>
      <c r="F22" s="61"/>
      <c r="G22" s="60"/>
      <c r="H22" s="60"/>
      <c r="I22" s="60"/>
      <c r="J22" s="60"/>
      <c r="K22" s="64"/>
      <c r="L22" s="60"/>
      <c r="M22" s="60"/>
      <c r="N22" s="65"/>
    </row>
    <row r="23" spans="3:14" ht="15">
      <c r="C23" s="73">
        <f t="shared" si="1"/>
      </c>
      <c r="D23" s="64"/>
      <c r="E23" s="61"/>
      <c r="F23" s="61"/>
      <c r="G23" s="60"/>
      <c r="H23" s="60"/>
      <c r="I23" s="60"/>
      <c r="J23" s="60"/>
      <c r="K23" s="64"/>
      <c r="L23" s="60"/>
      <c r="M23" s="60"/>
      <c r="N23" s="65"/>
    </row>
    <row r="24" spans="3:14" ht="15">
      <c r="C24" s="73">
        <f t="shared" si="1"/>
      </c>
      <c r="D24" s="64"/>
      <c r="E24" s="61"/>
      <c r="F24" s="61"/>
      <c r="G24" s="60"/>
      <c r="H24" s="60"/>
      <c r="I24" s="60"/>
      <c r="J24" s="60"/>
      <c r="K24" s="64"/>
      <c r="L24" s="60"/>
      <c r="M24" s="60"/>
      <c r="N24" s="65"/>
    </row>
    <row r="25" spans="3:14" ht="15">
      <c r="C25" s="73">
        <f t="shared" si="1"/>
      </c>
      <c r="D25" s="64"/>
      <c r="E25" s="61"/>
      <c r="F25" s="61"/>
      <c r="G25" s="60"/>
      <c r="H25" s="60"/>
      <c r="I25" s="60"/>
      <c r="J25" s="60"/>
      <c r="K25" s="64"/>
      <c r="L25" s="60"/>
      <c r="M25" s="60"/>
      <c r="N25" s="65"/>
    </row>
    <row r="26" spans="3:14" ht="15">
      <c r="C26" s="73">
        <f t="shared" si="1"/>
      </c>
      <c r="D26" s="64"/>
      <c r="E26" s="61"/>
      <c r="F26" s="61"/>
      <c r="G26" s="60"/>
      <c r="H26" s="60"/>
      <c r="I26" s="60"/>
      <c r="J26" s="60"/>
      <c r="K26" s="64"/>
      <c r="L26" s="60"/>
      <c r="M26" s="60"/>
      <c r="N26" s="65"/>
    </row>
    <row r="27" spans="3:14" ht="15">
      <c r="C27" s="73">
        <f t="shared" si="1"/>
      </c>
      <c r="D27" s="64"/>
      <c r="E27" s="61"/>
      <c r="F27" s="61"/>
      <c r="G27" s="60"/>
      <c r="H27" s="60"/>
      <c r="I27" s="60"/>
      <c r="J27" s="60"/>
      <c r="K27" s="64"/>
      <c r="L27" s="60"/>
      <c r="M27" s="60"/>
      <c r="N27" s="65"/>
    </row>
    <row r="28" spans="3:14" ht="15">
      <c r="C28" s="73">
        <f t="shared" si="1"/>
      </c>
      <c r="D28" s="64"/>
      <c r="E28" s="61"/>
      <c r="F28" s="61"/>
      <c r="G28" s="60"/>
      <c r="H28" s="60"/>
      <c r="I28" s="60"/>
      <c r="J28" s="60"/>
      <c r="K28" s="64"/>
      <c r="L28" s="60"/>
      <c r="M28" s="60"/>
      <c r="N28" s="65"/>
    </row>
    <row r="29" spans="3:14" ht="15">
      <c r="C29" s="73">
        <f t="shared" si="1"/>
      </c>
      <c r="D29" s="64"/>
      <c r="E29" s="61"/>
      <c r="F29" s="61"/>
      <c r="G29" s="60"/>
      <c r="H29" s="60"/>
      <c r="I29" s="60"/>
      <c r="J29" s="60"/>
      <c r="K29" s="64"/>
      <c r="L29" s="60"/>
      <c r="M29" s="60"/>
      <c r="N29" s="65"/>
    </row>
    <row r="30" spans="3:14" ht="15">
      <c r="C30" s="73">
        <f t="shared" si="1"/>
      </c>
      <c r="D30" s="64"/>
      <c r="E30" s="61"/>
      <c r="F30" s="61"/>
      <c r="G30" s="60"/>
      <c r="H30" s="60"/>
      <c r="I30" s="60"/>
      <c r="J30" s="60"/>
      <c r="K30" s="64"/>
      <c r="L30" s="60"/>
      <c r="M30" s="60"/>
      <c r="N30" s="65"/>
    </row>
    <row r="31" spans="3:14" ht="15">
      <c r="C31" s="73">
        <f t="shared" si="1"/>
      </c>
      <c r="D31" s="64"/>
      <c r="E31" s="61"/>
      <c r="F31" s="61"/>
      <c r="G31" s="60"/>
      <c r="H31" s="60"/>
      <c r="I31" s="60"/>
      <c r="J31" s="60"/>
      <c r="K31" s="64"/>
      <c r="L31" s="60"/>
      <c r="M31" s="60"/>
      <c r="N31" s="65"/>
    </row>
    <row r="32" spans="3:14" ht="15">
      <c r="C32" s="73">
        <f t="shared" si="1"/>
      </c>
      <c r="D32" s="64"/>
      <c r="E32" s="61"/>
      <c r="F32" s="61"/>
      <c r="G32" s="60"/>
      <c r="H32" s="60"/>
      <c r="I32" s="60"/>
      <c r="J32" s="60"/>
      <c r="K32" s="64"/>
      <c r="L32" s="60"/>
      <c r="M32" s="60"/>
      <c r="N32" s="65"/>
    </row>
    <row r="33" spans="3:14" ht="15">
      <c r="C33" s="73">
        <f t="shared" si="1"/>
      </c>
      <c r="D33" s="64"/>
      <c r="E33" s="61"/>
      <c r="F33" s="61"/>
      <c r="G33" s="60"/>
      <c r="H33" s="60"/>
      <c r="I33" s="60"/>
      <c r="J33" s="60"/>
      <c r="K33" s="64"/>
      <c r="L33" s="60"/>
      <c r="M33" s="60"/>
      <c r="N33" s="65"/>
    </row>
    <row r="34" spans="3:14" ht="15">
      <c r="C34" s="73">
        <f t="shared" si="1"/>
      </c>
      <c r="D34" s="64"/>
      <c r="E34" s="61"/>
      <c r="F34" s="61"/>
      <c r="G34" s="60"/>
      <c r="H34" s="60"/>
      <c r="I34" s="60"/>
      <c r="J34" s="60"/>
      <c r="K34" s="64"/>
      <c r="L34" s="60"/>
      <c r="M34" s="60"/>
      <c r="N34" s="65"/>
    </row>
    <row r="35" spans="3:14" ht="15">
      <c r="C35" s="73">
        <f t="shared" si="1"/>
      </c>
      <c r="D35" s="64"/>
      <c r="E35" s="61"/>
      <c r="F35" s="61"/>
      <c r="G35" s="60"/>
      <c r="H35" s="60"/>
      <c r="I35" s="60"/>
      <c r="J35" s="60"/>
      <c r="K35" s="64"/>
      <c r="L35" s="60"/>
      <c r="M35" s="60"/>
      <c r="N35" s="65"/>
    </row>
    <row r="36" spans="3:14" ht="15">
      <c r="C36" s="73">
        <f t="shared" si="1"/>
      </c>
      <c r="D36" s="64"/>
      <c r="E36" s="61"/>
      <c r="F36" s="61"/>
      <c r="G36" s="60"/>
      <c r="H36" s="60"/>
      <c r="I36" s="60"/>
      <c r="J36" s="60"/>
      <c r="K36" s="64"/>
      <c r="L36" s="60"/>
      <c r="M36" s="60"/>
      <c r="N36" s="65"/>
    </row>
    <row r="37" spans="3:14" ht="15">
      <c r="C37" s="73">
        <f t="shared" si="1"/>
      </c>
      <c r="D37" s="64"/>
      <c r="E37" s="61"/>
      <c r="F37" s="61"/>
      <c r="G37" s="60"/>
      <c r="H37" s="60"/>
      <c r="I37" s="60"/>
      <c r="J37" s="60"/>
      <c r="K37" s="64"/>
      <c r="L37" s="60"/>
      <c r="M37" s="60"/>
      <c r="N37" s="65"/>
    </row>
    <row r="38" spans="3:14" ht="15">
      <c r="C38" s="73">
        <f t="shared" si="1"/>
      </c>
      <c r="D38" s="64"/>
      <c r="E38" s="61"/>
      <c r="F38" s="61"/>
      <c r="G38" s="60"/>
      <c r="H38" s="60"/>
      <c r="I38" s="60"/>
      <c r="J38" s="60"/>
      <c r="K38" s="64"/>
      <c r="L38" s="60"/>
      <c r="M38" s="60"/>
      <c r="N38" s="65"/>
    </row>
    <row r="39" spans="3:14" ht="15">
      <c r="C39" s="73">
        <f t="shared" si="1"/>
      </c>
      <c r="D39" s="64"/>
      <c r="E39" s="61"/>
      <c r="F39" s="61"/>
      <c r="G39" s="60"/>
      <c r="H39" s="60"/>
      <c r="I39" s="60"/>
      <c r="J39" s="60"/>
      <c r="K39" s="64"/>
      <c r="L39" s="60"/>
      <c r="M39" s="60"/>
      <c r="N39" s="65"/>
    </row>
    <row r="40" spans="3:14" ht="15">
      <c r="C40" s="73">
        <f t="shared" si="1"/>
      </c>
      <c r="D40" s="64"/>
      <c r="E40" s="61"/>
      <c r="F40" s="61"/>
      <c r="G40" s="60"/>
      <c r="H40" s="60"/>
      <c r="I40" s="60"/>
      <c r="J40" s="60"/>
      <c r="K40" s="64"/>
      <c r="L40" s="60"/>
      <c r="M40" s="60"/>
      <c r="N40" s="65"/>
    </row>
    <row r="41" spans="3:14" ht="15">
      <c r="C41" s="73">
        <f t="shared" si="1"/>
      </c>
      <c r="D41" s="64"/>
      <c r="E41" s="61"/>
      <c r="F41" s="61"/>
      <c r="G41" s="60"/>
      <c r="H41" s="60"/>
      <c r="I41" s="60"/>
      <c r="J41" s="60"/>
      <c r="K41" s="64"/>
      <c r="L41" s="60"/>
      <c r="M41" s="60"/>
      <c r="N41" s="65"/>
    </row>
    <row r="42" spans="3:14" ht="15">
      <c r="C42" s="73">
        <f t="shared" si="1"/>
      </c>
      <c r="D42" s="64"/>
      <c r="E42" s="61"/>
      <c r="F42" s="61"/>
      <c r="G42" s="60"/>
      <c r="H42" s="60"/>
      <c r="I42" s="60"/>
      <c r="J42" s="60"/>
      <c r="K42" s="64"/>
      <c r="L42" s="60"/>
      <c r="M42" s="60"/>
      <c r="N42" s="65"/>
    </row>
    <row r="43" spans="3:14" ht="15">
      <c r="C43" s="73">
        <f t="shared" si="1"/>
      </c>
      <c r="D43" s="64"/>
      <c r="E43" s="61"/>
      <c r="F43" s="61"/>
      <c r="G43" s="60"/>
      <c r="H43" s="60"/>
      <c r="I43" s="60"/>
      <c r="J43" s="60"/>
      <c r="K43" s="64"/>
      <c r="L43" s="60"/>
      <c r="M43" s="60"/>
      <c r="N43" s="65"/>
    </row>
    <row r="44" spans="3:14" ht="15">
      <c r="C44" s="73">
        <f t="shared" si="1"/>
      </c>
      <c r="D44" s="64"/>
      <c r="E44" s="61"/>
      <c r="F44" s="61"/>
      <c r="G44" s="60"/>
      <c r="H44" s="60"/>
      <c r="I44" s="60"/>
      <c r="J44" s="60"/>
      <c r="K44" s="64"/>
      <c r="L44" s="60"/>
      <c r="M44" s="60"/>
      <c r="N44" s="65"/>
    </row>
    <row r="45" spans="3:14" ht="15">
      <c r="C45" s="73">
        <f t="shared" si="1"/>
      </c>
      <c r="D45" s="64"/>
      <c r="E45" s="61"/>
      <c r="F45" s="61"/>
      <c r="G45" s="60"/>
      <c r="H45" s="60"/>
      <c r="I45" s="60"/>
      <c r="J45" s="60"/>
      <c r="K45" s="64"/>
      <c r="L45" s="60"/>
      <c r="M45" s="60"/>
      <c r="N45" s="65"/>
    </row>
    <row r="46" spans="3:14" ht="15">
      <c r="C46" s="73">
        <f t="shared" si="1"/>
      </c>
      <c r="D46" s="64"/>
      <c r="E46" s="61"/>
      <c r="F46" s="61"/>
      <c r="G46" s="60"/>
      <c r="H46" s="60"/>
      <c r="I46" s="60"/>
      <c r="J46" s="60"/>
      <c r="K46" s="64"/>
      <c r="L46" s="60"/>
      <c r="M46" s="60"/>
      <c r="N46" s="65"/>
    </row>
    <row r="47" spans="3:14" ht="15">
      <c r="C47" s="73">
        <f t="shared" si="1"/>
      </c>
      <c r="D47" s="64"/>
      <c r="E47" s="61"/>
      <c r="F47" s="61"/>
      <c r="G47" s="60"/>
      <c r="H47" s="60"/>
      <c r="I47" s="60"/>
      <c r="J47" s="60"/>
      <c r="K47" s="64"/>
      <c r="L47" s="60"/>
      <c r="M47" s="60"/>
      <c r="N47" s="65"/>
    </row>
    <row r="48" spans="3:14" ht="15">
      <c r="C48" s="73">
        <f t="shared" si="1"/>
      </c>
      <c r="D48" s="64"/>
      <c r="E48" s="61"/>
      <c r="F48" s="61"/>
      <c r="G48" s="60"/>
      <c r="H48" s="60"/>
      <c r="I48" s="60"/>
      <c r="J48" s="60"/>
      <c r="K48" s="64"/>
      <c r="L48" s="60"/>
      <c r="M48" s="60"/>
      <c r="N48" s="65"/>
    </row>
    <row r="49" spans="3:14" ht="15">
      <c r="C49" s="73">
        <f t="shared" si="1"/>
      </c>
      <c r="D49" s="64"/>
      <c r="E49" s="61"/>
      <c r="F49" s="61"/>
      <c r="G49" s="60"/>
      <c r="H49" s="60"/>
      <c r="I49" s="60"/>
      <c r="J49" s="60"/>
      <c r="K49" s="64"/>
      <c r="L49" s="60"/>
      <c r="M49" s="60"/>
      <c r="N49" s="65"/>
    </row>
    <row r="50" spans="3:14" ht="15">
      <c r="C50" s="73">
        <f t="shared" si="1"/>
      </c>
      <c r="D50" s="64"/>
      <c r="E50" s="61"/>
      <c r="F50" s="61"/>
      <c r="G50" s="60"/>
      <c r="H50" s="60"/>
      <c r="I50" s="60"/>
      <c r="J50" s="60"/>
      <c r="K50" s="64"/>
      <c r="L50" s="60"/>
      <c r="M50" s="60"/>
      <c r="N50" s="65"/>
    </row>
    <row r="51" spans="3:14" ht="15">
      <c r="C51" s="73">
        <f t="shared" si="1"/>
      </c>
      <c r="D51" s="64"/>
      <c r="E51" s="61"/>
      <c r="F51" s="61"/>
      <c r="G51" s="60"/>
      <c r="H51" s="60"/>
      <c r="I51" s="60"/>
      <c r="J51" s="60"/>
      <c r="K51" s="64"/>
      <c r="L51" s="60"/>
      <c r="M51" s="60"/>
      <c r="N51" s="65"/>
    </row>
    <row r="52" spans="3:14" ht="15">
      <c r="C52" s="73">
        <f t="shared" si="1"/>
      </c>
      <c r="D52" s="64"/>
      <c r="E52" s="61"/>
      <c r="F52" s="61"/>
      <c r="G52" s="60"/>
      <c r="H52" s="60"/>
      <c r="I52" s="60"/>
      <c r="J52" s="60"/>
      <c r="K52" s="64"/>
      <c r="L52" s="60"/>
      <c r="M52" s="60"/>
      <c r="N52" s="65"/>
    </row>
    <row r="53" spans="3:14" ht="15">
      <c r="C53" s="73">
        <f t="shared" si="1"/>
      </c>
      <c r="D53" s="64"/>
      <c r="E53" s="61"/>
      <c r="F53" s="61"/>
      <c r="G53" s="60"/>
      <c r="H53" s="60"/>
      <c r="I53" s="60"/>
      <c r="J53" s="60"/>
      <c r="K53" s="64"/>
      <c r="L53" s="60"/>
      <c r="M53" s="60"/>
      <c r="N53" s="65"/>
    </row>
    <row r="54" spans="3:14" ht="15">
      <c r="C54" s="73">
        <f aca="true" t="shared" si="2" ref="C54:C65">IF(ISBLANK(D54),"",IF(D53=2,C53,C53+1))</f>
      </c>
      <c r="D54" s="64"/>
      <c r="E54" s="61"/>
      <c r="F54" s="61"/>
      <c r="G54" s="60"/>
      <c r="H54" s="60"/>
      <c r="I54" s="60"/>
      <c r="J54" s="60"/>
      <c r="K54" s="64"/>
      <c r="L54" s="60"/>
      <c r="M54" s="60"/>
      <c r="N54" s="65"/>
    </row>
    <row r="55" spans="3:14" ht="15">
      <c r="C55" s="73">
        <f t="shared" si="2"/>
      </c>
      <c r="D55" s="64"/>
      <c r="E55" s="61"/>
      <c r="F55" s="61"/>
      <c r="G55" s="60"/>
      <c r="H55" s="60"/>
      <c r="I55" s="60"/>
      <c r="J55" s="60"/>
      <c r="K55" s="64"/>
      <c r="L55" s="60"/>
      <c r="M55" s="60"/>
      <c r="N55" s="65"/>
    </row>
    <row r="56" spans="3:14" ht="15">
      <c r="C56" s="73">
        <f t="shared" si="2"/>
      </c>
      <c r="D56" s="64"/>
      <c r="E56" s="61"/>
      <c r="F56" s="61"/>
      <c r="G56" s="60"/>
      <c r="H56" s="60"/>
      <c r="I56" s="60"/>
      <c r="J56" s="60"/>
      <c r="K56" s="64"/>
      <c r="L56" s="60"/>
      <c r="M56" s="60"/>
      <c r="N56" s="65"/>
    </row>
    <row r="57" spans="3:14" ht="15">
      <c r="C57" s="73">
        <f t="shared" si="2"/>
      </c>
      <c r="D57" s="64"/>
      <c r="E57" s="61"/>
      <c r="F57" s="61"/>
      <c r="G57" s="60"/>
      <c r="H57" s="60"/>
      <c r="I57" s="60"/>
      <c r="J57" s="60"/>
      <c r="K57" s="64"/>
      <c r="L57" s="60"/>
      <c r="M57" s="60"/>
      <c r="N57" s="65"/>
    </row>
    <row r="58" spans="3:14" ht="15">
      <c r="C58" s="73">
        <f t="shared" si="2"/>
      </c>
      <c r="D58" s="64"/>
      <c r="E58" s="61"/>
      <c r="F58" s="61"/>
      <c r="G58" s="60"/>
      <c r="H58" s="60"/>
      <c r="I58" s="60"/>
      <c r="J58" s="60"/>
      <c r="K58" s="64"/>
      <c r="L58" s="60"/>
      <c r="M58" s="60"/>
      <c r="N58" s="65"/>
    </row>
    <row r="59" spans="3:14" ht="15">
      <c r="C59" s="73">
        <f t="shared" si="2"/>
      </c>
      <c r="D59" s="64"/>
      <c r="E59" s="61"/>
      <c r="F59" s="61"/>
      <c r="G59" s="60"/>
      <c r="H59" s="60"/>
      <c r="I59" s="60"/>
      <c r="J59" s="60"/>
      <c r="K59" s="64"/>
      <c r="L59" s="60"/>
      <c r="M59" s="60"/>
      <c r="N59" s="65"/>
    </row>
    <row r="60" spans="3:14" ht="15">
      <c r="C60" s="73">
        <f t="shared" si="2"/>
      </c>
      <c r="D60" s="64"/>
      <c r="E60" s="61"/>
      <c r="F60" s="61"/>
      <c r="G60" s="60"/>
      <c r="H60" s="60"/>
      <c r="I60" s="60"/>
      <c r="J60" s="60"/>
      <c r="K60" s="64"/>
      <c r="L60" s="60"/>
      <c r="M60" s="60"/>
      <c r="N60" s="65"/>
    </row>
    <row r="61" spans="3:14" ht="15">
      <c r="C61" s="73">
        <f t="shared" si="2"/>
      </c>
      <c r="D61" s="64"/>
      <c r="E61" s="61"/>
      <c r="F61" s="61"/>
      <c r="G61" s="60"/>
      <c r="H61" s="60"/>
      <c r="I61" s="60"/>
      <c r="J61" s="60"/>
      <c r="K61" s="64"/>
      <c r="L61" s="60"/>
      <c r="M61" s="60"/>
      <c r="N61" s="65"/>
    </row>
    <row r="62" spans="3:14" ht="15">
      <c r="C62" s="73">
        <f t="shared" si="2"/>
      </c>
      <c r="D62" s="64"/>
      <c r="E62" s="61"/>
      <c r="F62" s="61"/>
      <c r="G62" s="60"/>
      <c r="H62" s="60"/>
      <c r="I62" s="60"/>
      <c r="J62" s="60"/>
      <c r="K62" s="64"/>
      <c r="L62" s="60"/>
      <c r="M62" s="60"/>
      <c r="N62" s="65"/>
    </row>
    <row r="63" spans="3:14" ht="15">
      <c r="C63" s="73">
        <f t="shared" si="2"/>
      </c>
      <c r="D63" s="64"/>
      <c r="E63" s="61"/>
      <c r="F63" s="61"/>
      <c r="G63" s="60"/>
      <c r="H63" s="60"/>
      <c r="I63" s="60"/>
      <c r="J63" s="60"/>
      <c r="K63" s="64"/>
      <c r="L63" s="60"/>
      <c r="M63" s="60"/>
      <c r="N63" s="65"/>
    </row>
    <row r="64" spans="3:14" ht="15">
      <c r="C64" s="73">
        <f t="shared" si="2"/>
      </c>
      <c r="D64" s="64"/>
      <c r="E64" s="61"/>
      <c r="F64" s="61"/>
      <c r="G64" s="60"/>
      <c r="H64" s="60"/>
      <c r="I64" s="60"/>
      <c r="J64" s="60"/>
      <c r="K64" s="64"/>
      <c r="L64" s="60"/>
      <c r="M64" s="60"/>
      <c r="N64" s="65"/>
    </row>
    <row r="65" spans="3:14" ht="15">
      <c r="C65" s="74">
        <f t="shared" si="2"/>
      </c>
      <c r="D65" s="66"/>
      <c r="E65" s="67"/>
      <c r="F65" s="67"/>
      <c r="G65" s="66"/>
      <c r="H65" s="66"/>
      <c r="I65" s="66"/>
      <c r="J65" s="66"/>
      <c r="K65" s="66"/>
      <c r="L65" s="66"/>
      <c r="M65" s="66"/>
      <c r="N65" s="84"/>
    </row>
    <row r="66" ht="15"/>
    <row r="67" ht="15" hidden="1"/>
    <row r="68" ht="15" hidden="1"/>
    <row r="69" ht="15" hidden="1"/>
    <row r="70" ht="15" hidden="1"/>
    <row r="71" ht="15" hidden="1"/>
    <row r="72" ht="15" hidden="1"/>
    <row r="73" ht="15" hidden="1"/>
    <row r="74" ht="15" hidden="1"/>
    <row r="75" ht="15" hidden="1"/>
  </sheetData>
  <sheetProtection sheet="1" selectLockedCells="1"/>
  <mergeCells count="11">
    <mergeCell ref="J13:J14"/>
    <mergeCell ref="K13:K14"/>
    <mergeCell ref="L13:L14"/>
    <mergeCell ref="M13:M14"/>
    <mergeCell ref="N13:N14"/>
    <mergeCell ref="B8:D8"/>
    <mergeCell ref="H13:I13"/>
    <mergeCell ref="E13:F13"/>
    <mergeCell ref="C13:C14"/>
    <mergeCell ref="D13:D14"/>
    <mergeCell ref="G13:G14"/>
  </mergeCells>
  <dataValidations count="16">
    <dataValidation type="list" allowBlank="1" showInputMessage="1" showErrorMessage="1" sqref="G17:G65">
      <formula1>Typ_p</formula1>
    </dataValidation>
    <dataValidation type="list" allowBlank="1" showInputMessage="1" showErrorMessage="1" sqref="J17:J65">
      <formula1>Dostęp</formula1>
    </dataValidation>
    <dataValidation type="list" allowBlank="1" showInputMessage="1" showErrorMessage="1" sqref="L17:L65">
      <formula1>Zasięg</formula1>
    </dataValidation>
    <dataValidation type="list" allowBlank="1" showInputMessage="1" showErrorMessage="1" sqref="M17:M65">
      <formula1>Charakter</formula1>
    </dataValidation>
    <dataValidation type="list" allowBlank="1" showInputMessage="1" showErrorMessage="1" sqref="N17:N65">
      <formula1>Zysk_strata</formula1>
    </dataValidation>
    <dataValidation errorStyle="information" type="date" operator="greaterThan" allowBlank="1" showInputMessage="1" showErrorMessage="1" errorTitle="1" error="Wymagany format rrrrr-mm-dd&#10;i data późniejsza od 2011-12-31" sqref="E17:E65 F17:F65">
      <formula1>40908</formula1>
    </dataValidation>
    <dataValidation type="list" allowBlank="1" showInputMessage="1" showErrorMessage="1" sqref="K17:K65">
      <formula1>Kooperacja</formula1>
    </dataValidation>
    <dataValidation type="whole" operator="greaterThanOrEqual" allowBlank="1" showInputMessage="1" showErrorMessage="1" error="Pole musi zawierać liczbę naturalną lub zero" sqref="C9 I16">
      <formula1>0</formula1>
    </dataValidation>
    <dataValidation type="date" operator="greaterThan" allowBlank="1" showInputMessage="1" showErrorMessage="1" errorTitle="1" error="Wymagany format rrrrr-mm-dd&#10;i data późniejsza od 2011-12-31" sqref="E16 F16">
      <formula1>40908</formula1>
    </dataValidation>
    <dataValidation type="list" showInputMessage="1" showErrorMessage="1" error="Pole musi zawierać wartość z listy" sqref="G16">
      <formula1>Typ_p</formula1>
    </dataValidation>
    <dataValidation type="whole" operator="greaterThan" allowBlank="1" showInputMessage="1" showErrorMessage="1" error="Pole musi zawierać liczbę naturalną" sqref="H16">
      <formula1>0</formula1>
    </dataValidation>
    <dataValidation type="list" allowBlank="1" showInputMessage="1" showErrorMessage="1" error="Pole musi zawierać wartość z listy" sqref="J16">
      <formula1>Dostęp</formula1>
    </dataValidation>
    <dataValidation type="list" allowBlank="1" showInputMessage="1" showErrorMessage="1" error="Pole musi zawierać wartość z listy" sqref="K16">
      <formula1>Kooperacja</formula1>
    </dataValidation>
    <dataValidation type="list" allowBlank="1" showInputMessage="1" showErrorMessage="1" error="Pole musi zawierać wartość z listy" sqref="L16">
      <formula1>Zasięg</formula1>
    </dataValidation>
    <dataValidation type="list" allowBlank="1" showInputMessage="1" showErrorMessage="1" error="Pole musi zawierać wartość z listy" sqref="M16">
      <formula1>Charakter</formula1>
    </dataValidation>
    <dataValidation type="list" allowBlank="1" showInputMessage="1" showErrorMessage="1" error="Pole musi zawierać wartość z listy" sqref="N16">
      <formula1>Zysk_strata</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Arkusz4"/>
  <dimension ref="B2:J28"/>
  <sheetViews>
    <sheetView showGridLines="0" zoomScale="75" zoomScaleNormal="75" zoomScalePageLayoutView="0" workbookViewId="0" topLeftCell="A1">
      <selection activeCell="E26" sqref="E26"/>
    </sheetView>
  </sheetViews>
  <sheetFormatPr defaultColWidth="0" defaultRowHeight="15" zeroHeight="1"/>
  <cols>
    <col min="1" max="1" width="2.57421875" style="16" customWidth="1"/>
    <col min="2" max="2" width="9.140625" style="16" bestFit="1" customWidth="1"/>
    <col min="3" max="3" width="4.7109375" style="16" bestFit="1" customWidth="1"/>
    <col min="4" max="4" width="52.57421875" style="16" bestFit="1" customWidth="1"/>
    <col min="5" max="5" width="10.28125" style="16" bestFit="1" customWidth="1"/>
    <col min="6" max="6" width="10.28125" style="16" customWidth="1"/>
    <col min="7" max="7" width="9.140625" style="16" bestFit="1" customWidth="1"/>
    <col min="8" max="8" width="4.7109375" style="16" bestFit="1" customWidth="1"/>
    <col min="9" max="9" width="52.57421875" style="16" bestFit="1" customWidth="1"/>
    <col min="10" max="10" width="10.28125" style="16" bestFit="1" customWidth="1"/>
    <col min="11" max="11" width="3.28125" style="16" customWidth="1"/>
    <col min="12" max="12" width="15.00390625" style="16" hidden="1" customWidth="1"/>
    <col min="13" max="13" width="12.7109375" style="16" hidden="1" customWidth="1"/>
    <col min="14" max="14" width="8.8515625" style="16" hidden="1" customWidth="1"/>
    <col min="15" max="15" width="3.00390625" style="16" hidden="1" customWidth="1"/>
    <col min="16" max="16384" width="8.8515625" style="16" hidden="1" customWidth="1"/>
  </cols>
  <sheetData>
    <row r="1" ht="15"/>
    <row r="2" spans="2:4" ht="15">
      <c r="B2" s="16" t="s">
        <v>16</v>
      </c>
      <c r="D2" s="16" t="str">
        <f>'Strona tytułowa'!D7</f>
        <v>(4-03)(KSan  )Koło Sandomierz</v>
      </c>
    </row>
    <row r="3" spans="2:9" ht="15">
      <c r="B3" s="16" t="s">
        <v>17</v>
      </c>
      <c r="D3" s="17">
        <f>'Strona tytułowa'!D9</f>
        <v>41274</v>
      </c>
      <c r="I3" s="17"/>
    </row>
    <row r="4" spans="2:4" ht="15">
      <c r="B4" s="16" t="s">
        <v>18</v>
      </c>
      <c r="D4" s="16" t="s">
        <v>65</v>
      </c>
    </row>
    <row r="5" ht="15.75" thickBot="1"/>
    <row r="6" spans="2:10" ht="15" customHeight="1" thickBot="1">
      <c r="B6" s="18" t="s">
        <v>91</v>
      </c>
      <c r="D6" s="19" t="s">
        <v>90</v>
      </c>
      <c r="E6" s="68"/>
      <c r="G6" s="18" t="s">
        <v>111</v>
      </c>
      <c r="I6" s="19" t="s">
        <v>112</v>
      </c>
      <c r="J6" s="68"/>
    </row>
    <row r="7" spans="4:9" ht="15" customHeight="1">
      <c r="D7" s="102" t="s">
        <v>101</v>
      </c>
      <c r="I7" s="102" t="s">
        <v>113</v>
      </c>
    </row>
    <row r="8" spans="4:9" ht="15" customHeight="1">
      <c r="D8" s="102"/>
      <c r="I8" s="102"/>
    </row>
    <row r="9" ht="15" customHeight="1" thickBot="1"/>
    <row r="10" spans="2:10" ht="15" customHeight="1" thickBot="1">
      <c r="B10" s="18" t="s">
        <v>94</v>
      </c>
      <c r="D10" s="19" t="s">
        <v>93</v>
      </c>
      <c r="E10" s="69">
        <f>E13-E12</f>
        <v>2</v>
      </c>
      <c r="G10" s="18" t="s">
        <v>111</v>
      </c>
      <c r="I10" s="19" t="s">
        <v>112</v>
      </c>
      <c r="J10" s="68"/>
    </row>
    <row r="11" spans="2:9" ht="15" customHeight="1">
      <c r="B11" s="18"/>
      <c r="D11" s="19"/>
      <c r="E11" s="20"/>
      <c r="I11" s="102" t="s">
        <v>113</v>
      </c>
    </row>
    <row r="12" spans="4:9" ht="15" customHeight="1">
      <c r="D12" s="18" t="s">
        <v>95</v>
      </c>
      <c r="E12" s="70">
        <v>11</v>
      </c>
      <c r="I12" s="102"/>
    </row>
    <row r="13" spans="4:5" ht="15" customHeight="1" thickBot="1">
      <c r="D13" s="18" t="s">
        <v>96</v>
      </c>
      <c r="E13" s="70">
        <v>13</v>
      </c>
    </row>
    <row r="14" spans="4:10" ht="15" customHeight="1" thickBot="1">
      <c r="D14" s="18"/>
      <c r="E14" s="21"/>
      <c r="G14" s="18" t="s">
        <v>114</v>
      </c>
      <c r="I14" s="19" t="s">
        <v>115</v>
      </c>
      <c r="J14" s="68">
        <v>0</v>
      </c>
    </row>
    <row r="15" spans="4:9" ht="15" customHeight="1">
      <c r="D15" s="18" t="s">
        <v>102</v>
      </c>
      <c r="E15" s="70">
        <v>2</v>
      </c>
      <c r="I15" s="102" t="s">
        <v>122</v>
      </c>
    </row>
    <row r="16" spans="4:9" ht="15" customHeight="1">
      <c r="D16" s="18" t="s">
        <v>103</v>
      </c>
      <c r="E16" s="70"/>
      <c r="I16" s="102"/>
    </row>
    <row r="17" spans="4:5" ht="15" customHeight="1" thickBot="1">
      <c r="D17" s="18" t="s">
        <v>104</v>
      </c>
      <c r="E17" s="70"/>
    </row>
    <row r="18" spans="4:10" ht="15" customHeight="1" thickBot="1">
      <c r="D18" s="18" t="s">
        <v>105</v>
      </c>
      <c r="E18" s="70"/>
      <c r="G18" s="18" t="s">
        <v>117</v>
      </c>
      <c r="I18" s="19" t="s">
        <v>116</v>
      </c>
      <c r="J18" s="68"/>
    </row>
    <row r="19" spans="4:9" ht="15" customHeight="1">
      <c r="D19" s="18" t="s">
        <v>106</v>
      </c>
      <c r="E19" s="70"/>
      <c r="I19" s="102" t="s">
        <v>118</v>
      </c>
    </row>
    <row r="20" spans="4:9" ht="15" customHeight="1">
      <c r="D20" s="18" t="s">
        <v>107</v>
      </c>
      <c r="E20" s="70"/>
      <c r="I20" s="102"/>
    </row>
    <row r="21" spans="4:9" ht="15" customHeight="1">
      <c r="D21" s="18" t="s">
        <v>108</v>
      </c>
      <c r="E21" s="70"/>
      <c r="I21" s="102"/>
    </row>
    <row r="22" ht="15" customHeight="1" thickBot="1"/>
    <row r="23" spans="2:10" ht="15" customHeight="1" thickBot="1">
      <c r="B23" s="18" t="s">
        <v>98</v>
      </c>
      <c r="D23" s="19" t="s">
        <v>100</v>
      </c>
      <c r="E23" s="68"/>
      <c r="F23" s="85" t="s">
        <v>133</v>
      </c>
      <c r="G23" s="18" t="s">
        <v>119</v>
      </c>
      <c r="I23" s="19" t="s">
        <v>120</v>
      </c>
      <c r="J23" s="68">
        <v>0</v>
      </c>
    </row>
    <row r="24" spans="4:9" ht="15" customHeight="1">
      <c r="D24" s="22" t="s">
        <v>97</v>
      </c>
      <c r="I24" s="102" t="s">
        <v>121</v>
      </c>
    </row>
    <row r="25" ht="15" customHeight="1" thickBot="1">
      <c r="I25" s="102"/>
    </row>
    <row r="26" spans="2:6" ht="15" customHeight="1" thickBot="1">
      <c r="B26" s="18" t="s">
        <v>99</v>
      </c>
      <c r="D26" s="19" t="s">
        <v>109</v>
      </c>
      <c r="E26" s="68">
        <v>69</v>
      </c>
      <c r="F26" s="86" t="s">
        <v>134</v>
      </c>
    </row>
    <row r="27" ht="15" customHeight="1">
      <c r="D27" s="102" t="s">
        <v>110</v>
      </c>
    </row>
    <row r="28" ht="15" customHeight="1">
      <c r="D28" s="102"/>
    </row>
    <row r="29" ht="15"/>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sheetData>
  <sheetProtection sheet="1" objects="1" scenarios="1" selectLockedCells="1"/>
  <mergeCells count="7">
    <mergeCell ref="D7:D8"/>
    <mergeCell ref="I11:I12"/>
    <mergeCell ref="I15:I16"/>
    <mergeCell ref="D27:D28"/>
    <mergeCell ref="I7:I8"/>
    <mergeCell ref="I19:I21"/>
    <mergeCell ref="I24:I25"/>
  </mergeCells>
  <dataValidations count="4">
    <dataValidation type="whole" operator="greaterThanOrEqual" allowBlank="1" showInputMessage="1" showErrorMessage="1" error="Pole musi zawierać liczbę naturalną lub zero" sqref="E6 J6 J10 J14 J18 J23">
      <formula1>0</formula1>
    </dataValidation>
    <dataValidation type="whole" operator="greaterThan" allowBlank="1" showInputMessage="1" showErrorMessage="1" error="Pole musi zawierać liczbę naturalną" sqref="E12:E13 E15:E21">
      <formula1>0</formula1>
    </dataValidation>
    <dataValidation type="whole" operator="greaterThan" allowBlank="1" showInputMessage="1" showErrorMessage="1" error="Pole musi zawierać liczbę naturalną niż 18" sqref="E23">
      <formula1>18</formula1>
    </dataValidation>
    <dataValidation type="whole" allowBlank="1" showInputMessage="1" showErrorMessage="1" error="Pole musi zawierać liczbę naturalną pomiędzy 0 i 100" sqref="E26">
      <formula1>0</formula1>
      <formula2>100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Arkusz5"/>
  <dimension ref="B2:O81"/>
  <sheetViews>
    <sheetView showGridLines="0" zoomScale="70" zoomScaleNormal="70" zoomScalePageLayoutView="0" workbookViewId="0" topLeftCell="A1">
      <selection activeCell="K39" sqref="K38:K39"/>
    </sheetView>
  </sheetViews>
  <sheetFormatPr defaultColWidth="0" defaultRowHeight="15" zeroHeight="1"/>
  <cols>
    <col min="1" max="1" width="3.28125" style="1" customWidth="1"/>
    <col min="2" max="2" width="4.7109375" style="1" bestFit="1" customWidth="1"/>
    <col min="3" max="3" width="73.421875" style="1" customWidth="1"/>
    <col min="4" max="4" width="8.28125" style="1" customWidth="1"/>
    <col min="5" max="6" width="8.7109375" style="1" customWidth="1"/>
    <col min="7" max="15" width="8.8515625" style="1" customWidth="1"/>
    <col min="16" max="16" width="5.28125" style="1" customWidth="1"/>
    <col min="17" max="16384" width="8.8515625" style="1" hidden="1" customWidth="1"/>
  </cols>
  <sheetData>
    <row r="1" ht="15"/>
    <row r="2" ht="15">
      <c r="C2" s="1" t="s">
        <v>0</v>
      </c>
    </row>
    <row r="3" spans="2:15" ht="15">
      <c r="B3" s="31" t="s">
        <v>3</v>
      </c>
      <c r="C3" s="32" t="s">
        <v>4</v>
      </c>
      <c r="D3" s="32" t="s">
        <v>2</v>
      </c>
      <c r="E3" s="32" t="s">
        <v>1</v>
      </c>
      <c r="F3" s="32"/>
      <c r="G3" s="32" t="s">
        <v>5</v>
      </c>
      <c r="H3" s="32" t="s">
        <v>6</v>
      </c>
      <c r="I3" s="32" t="s">
        <v>7</v>
      </c>
      <c r="J3" s="32" t="s">
        <v>8</v>
      </c>
      <c r="K3" s="32" t="s">
        <v>9</v>
      </c>
      <c r="L3" s="32" t="s">
        <v>10</v>
      </c>
      <c r="M3" s="32" t="s">
        <v>11</v>
      </c>
      <c r="N3" s="32" t="s">
        <v>12</v>
      </c>
      <c r="O3" s="33" t="s">
        <v>13</v>
      </c>
    </row>
    <row r="4" spans="2:15" ht="15">
      <c r="B4" s="36">
        <v>1</v>
      </c>
      <c r="C4" s="29" t="s">
        <v>49</v>
      </c>
      <c r="D4" s="30" t="str">
        <f>MID(C4,2,4)</f>
        <v>0-00</v>
      </c>
      <c r="E4" s="28" t="str">
        <f>TRIM(MID(C4,8,6))</f>
        <v>PTI</v>
      </c>
      <c r="F4" s="28" t="str">
        <f>CONCATENATE("(",D4,")(",E4,")",C4)</f>
        <v>(0-00)(PTI)(0-00)(PTI   )Polskie Towarzystwo Informatyczne</v>
      </c>
      <c r="G4" s="78" t="s">
        <v>125</v>
      </c>
      <c r="H4" s="78" t="s">
        <v>125</v>
      </c>
      <c r="I4" s="78" t="s">
        <v>125</v>
      </c>
      <c r="J4" s="78" t="s">
        <v>125</v>
      </c>
      <c r="K4" s="78" t="s">
        <v>125</v>
      </c>
      <c r="L4" s="78" t="s">
        <v>125</v>
      </c>
      <c r="M4" s="78" t="s">
        <v>125</v>
      </c>
      <c r="N4" s="78" t="s">
        <v>125</v>
      </c>
      <c r="O4" s="79" t="s">
        <v>125</v>
      </c>
    </row>
    <row r="5" spans="2:15" ht="15">
      <c r="B5" s="37">
        <v>2</v>
      </c>
      <c r="C5" s="24" t="s">
        <v>25</v>
      </c>
      <c r="D5" s="25" t="str">
        <f aca="true" t="shared" si="0" ref="D5:D32">MID(C5,2,4)</f>
        <v>1-00</v>
      </c>
      <c r="E5" s="23" t="str">
        <f aca="true" t="shared" si="1" ref="E5:E32">TRIM(MID(C5,8,6))</f>
        <v>ZG</v>
      </c>
      <c r="F5" s="23" t="str">
        <f aca="true" t="shared" si="2" ref="F5:F32">CONCATENATE("(",D5,")(",E5,")",C5)</f>
        <v>(1-00)(ZG)(1-00)(ZG    )Zarząd Główny PTI (BZG)</v>
      </c>
      <c r="G5" s="26" t="s">
        <v>14</v>
      </c>
      <c r="H5" s="26" t="s">
        <v>14</v>
      </c>
      <c r="I5" s="27" t="s">
        <v>15</v>
      </c>
      <c r="J5" s="27" t="s">
        <v>15</v>
      </c>
      <c r="K5" s="27" t="s">
        <v>15</v>
      </c>
      <c r="L5" s="26" t="s">
        <v>14</v>
      </c>
      <c r="M5" s="26" t="s">
        <v>14</v>
      </c>
      <c r="N5" s="26" t="s">
        <v>14</v>
      </c>
      <c r="O5" s="38" t="s">
        <v>14</v>
      </c>
    </row>
    <row r="6" spans="2:15" ht="15">
      <c r="B6" s="37">
        <v>3</v>
      </c>
      <c r="C6" s="24" t="s">
        <v>26</v>
      </c>
      <c r="D6" s="25" t="str">
        <f t="shared" si="0"/>
        <v>2-00</v>
      </c>
      <c r="E6" s="23" t="str">
        <f t="shared" si="1"/>
        <v>RN</v>
      </c>
      <c r="F6" s="23" t="str">
        <f t="shared" si="2"/>
        <v>(2-00)(RN)(2-00)(RN    )Rada Naukowa PTI</v>
      </c>
      <c r="G6" s="27" t="s">
        <v>15</v>
      </c>
      <c r="H6" s="27" t="s">
        <v>15</v>
      </c>
      <c r="I6" s="27" t="s">
        <v>15</v>
      </c>
      <c r="J6" s="27" t="s">
        <v>15</v>
      </c>
      <c r="K6" s="27" t="s">
        <v>15</v>
      </c>
      <c r="L6" s="27" t="s">
        <v>15</v>
      </c>
      <c r="M6" s="26" t="s">
        <v>14</v>
      </c>
      <c r="N6" s="27" t="s">
        <v>15</v>
      </c>
      <c r="O6" s="38" t="s">
        <v>14</v>
      </c>
    </row>
    <row r="7" spans="2:15" ht="15">
      <c r="B7" s="37">
        <v>4</v>
      </c>
      <c r="C7" s="24" t="s">
        <v>27</v>
      </c>
      <c r="D7" s="25" t="str">
        <f t="shared" si="0"/>
        <v>3-01</v>
      </c>
      <c r="E7" s="23" t="str">
        <f t="shared" si="1"/>
        <v>ODśl</v>
      </c>
      <c r="F7" s="23" t="str">
        <f t="shared" si="2"/>
        <v>(3-01)(ODśl)(3-01)(ODśl  )Oddział Dolnośląski</v>
      </c>
      <c r="G7" s="26" t="s">
        <v>14</v>
      </c>
      <c r="H7" s="26" t="s">
        <v>14</v>
      </c>
      <c r="I7" s="26" t="s">
        <v>14</v>
      </c>
      <c r="J7" s="26" t="s">
        <v>14</v>
      </c>
      <c r="K7" s="26" t="s">
        <v>14</v>
      </c>
      <c r="L7" s="27" t="s">
        <v>15</v>
      </c>
      <c r="M7" s="26" t="s">
        <v>14</v>
      </c>
      <c r="N7" s="27" t="s">
        <v>15</v>
      </c>
      <c r="O7" s="38" t="s">
        <v>14</v>
      </c>
    </row>
    <row r="8" spans="2:15" ht="15">
      <c r="B8" s="37">
        <v>5</v>
      </c>
      <c r="C8" s="24" t="s">
        <v>28</v>
      </c>
      <c r="D8" s="25" t="str">
        <f t="shared" si="0"/>
        <v>3-02</v>
      </c>
      <c r="E8" s="23" t="str">
        <f t="shared" si="1"/>
        <v>OGśl</v>
      </c>
      <c r="F8" s="23" t="str">
        <f t="shared" si="2"/>
        <v>(3-02)(OGśl)(3-02)(OGśl  )Oddział Górnośląski</v>
      </c>
      <c r="G8" s="26" t="s">
        <v>14</v>
      </c>
      <c r="H8" s="26" t="s">
        <v>14</v>
      </c>
      <c r="I8" s="26" t="s">
        <v>14</v>
      </c>
      <c r="J8" s="26" t="s">
        <v>14</v>
      </c>
      <c r="K8" s="26" t="s">
        <v>14</v>
      </c>
      <c r="L8" s="27" t="s">
        <v>15</v>
      </c>
      <c r="M8" s="26" t="s">
        <v>14</v>
      </c>
      <c r="N8" s="27" t="s">
        <v>15</v>
      </c>
      <c r="O8" s="38" t="s">
        <v>14</v>
      </c>
    </row>
    <row r="9" spans="2:15" ht="15">
      <c r="B9" s="37">
        <v>6</v>
      </c>
      <c r="C9" s="24" t="s">
        <v>29</v>
      </c>
      <c r="D9" s="25" t="str">
        <f t="shared" si="0"/>
        <v>3-03</v>
      </c>
      <c r="E9" s="23" t="str">
        <f t="shared" si="1"/>
        <v>OKPo</v>
      </c>
      <c r="F9" s="23" t="str">
        <f t="shared" si="2"/>
        <v>(3-03)(OKPo)(3-03)(OKPo  )Oddział Kujawsko-Pomorski</v>
      </c>
      <c r="G9" s="26" t="s">
        <v>14</v>
      </c>
      <c r="H9" s="26" t="s">
        <v>14</v>
      </c>
      <c r="I9" s="26" t="s">
        <v>14</v>
      </c>
      <c r="J9" s="26" t="s">
        <v>14</v>
      </c>
      <c r="K9" s="26" t="s">
        <v>14</v>
      </c>
      <c r="L9" s="27" t="s">
        <v>15</v>
      </c>
      <c r="M9" s="26" t="s">
        <v>14</v>
      </c>
      <c r="N9" s="27" t="s">
        <v>15</v>
      </c>
      <c r="O9" s="38" t="s">
        <v>14</v>
      </c>
    </row>
    <row r="10" spans="2:15" ht="15">
      <c r="B10" s="37">
        <v>7</v>
      </c>
      <c r="C10" s="24" t="s">
        <v>30</v>
      </c>
      <c r="D10" s="25" t="str">
        <f t="shared" si="0"/>
        <v>3-04</v>
      </c>
      <c r="E10" s="23" t="str">
        <f t="shared" si="1"/>
        <v>OŁód</v>
      </c>
      <c r="F10" s="23" t="str">
        <f t="shared" si="2"/>
        <v>(3-04)(OŁód)(3-04)(OŁód  )Oddział Łódzki</v>
      </c>
      <c r="G10" s="26" t="s">
        <v>14</v>
      </c>
      <c r="H10" s="26" t="s">
        <v>14</v>
      </c>
      <c r="I10" s="26" t="s">
        <v>14</v>
      </c>
      <c r="J10" s="26" t="s">
        <v>14</v>
      </c>
      <c r="K10" s="26" t="s">
        <v>14</v>
      </c>
      <c r="L10" s="27" t="s">
        <v>15</v>
      </c>
      <c r="M10" s="26" t="s">
        <v>14</v>
      </c>
      <c r="N10" s="27" t="s">
        <v>15</v>
      </c>
      <c r="O10" s="38" t="s">
        <v>14</v>
      </c>
    </row>
    <row r="11" spans="2:15" ht="15">
      <c r="B11" s="37">
        <v>8</v>
      </c>
      <c r="C11" s="24" t="s">
        <v>50</v>
      </c>
      <c r="D11" s="25" t="str">
        <f t="shared" si="0"/>
        <v>3-05</v>
      </c>
      <c r="E11" s="23" t="str">
        <f t="shared" si="1"/>
        <v>OMpl</v>
      </c>
      <c r="F11" s="23" t="str">
        <f t="shared" si="2"/>
        <v>(3-05)(OMpl)(3-05)(OMpl  )Oddział Małopolski</v>
      </c>
      <c r="G11" s="26" t="s">
        <v>14</v>
      </c>
      <c r="H11" s="26" t="s">
        <v>14</v>
      </c>
      <c r="I11" s="26" t="s">
        <v>14</v>
      </c>
      <c r="J11" s="26" t="s">
        <v>14</v>
      </c>
      <c r="K11" s="26" t="s">
        <v>14</v>
      </c>
      <c r="L11" s="27" t="s">
        <v>15</v>
      </c>
      <c r="M11" s="26" t="s">
        <v>14</v>
      </c>
      <c r="N11" s="27" t="s">
        <v>15</v>
      </c>
      <c r="O11" s="38" t="s">
        <v>14</v>
      </c>
    </row>
    <row r="12" spans="2:15" ht="15">
      <c r="B12" s="37">
        <v>9</v>
      </c>
      <c r="C12" s="24" t="s">
        <v>51</v>
      </c>
      <c r="D12" s="25" t="str">
        <f t="shared" si="0"/>
        <v>3-06</v>
      </c>
      <c r="E12" s="23" t="str">
        <f t="shared" si="1"/>
        <v>OMaz</v>
      </c>
      <c r="F12" s="23" t="str">
        <f t="shared" si="2"/>
        <v>(3-06)(OMaz)(3-06)(OMaz  )Oddział Mazowiecki</v>
      </c>
      <c r="G12" s="26" t="s">
        <v>14</v>
      </c>
      <c r="H12" s="26" t="s">
        <v>14</v>
      </c>
      <c r="I12" s="26" t="s">
        <v>14</v>
      </c>
      <c r="J12" s="26" t="s">
        <v>14</v>
      </c>
      <c r="K12" s="26" t="s">
        <v>14</v>
      </c>
      <c r="L12" s="27" t="s">
        <v>15</v>
      </c>
      <c r="M12" s="26" t="s">
        <v>14</v>
      </c>
      <c r="N12" s="27" t="s">
        <v>15</v>
      </c>
      <c r="O12" s="38" t="s">
        <v>14</v>
      </c>
    </row>
    <row r="13" spans="2:15" ht="15">
      <c r="B13" s="37">
        <v>10</v>
      </c>
      <c r="C13" s="24" t="s">
        <v>31</v>
      </c>
      <c r="D13" s="25" t="str">
        <f t="shared" si="0"/>
        <v>3-07</v>
      </c>
      <c r="E13" s="23" t="str">
        <f t="shared" si="1"/>
        <v>OPdl</v>
      </c>
      <c r="F13" s="23" t="str">
        <f t="shared" si="2"/>
        <v>(3-07)(OPdl)(3-07)(OPdl  )Oddział Podlaski</v>
      </c>
      <c r="G13" s="26" t="s">
        <v>14</v>
      </c>
      <c r="H13" s="26" t="s">
        <v>14</v>
      </c>
      <c r="I13" s="26" t="s">
        <v>14</v>
      </c>
      <c r="J13" s="26" t="s">
        <v>14</v>
      </c>
      <c r="K13" s="26" t="s">
        <v>14</v>
      </c>
      <c r="L13" s="27" t="s">
        <v>15</v>
      </c>
      <c r="M13" s="26" t="s">
        <v>14</v>
      </c>
      <c r="N13" s="27" t="s">
        <v>15</v>
      </c>
      <c r="O13" s="38" t="s">
        <v>14</v>
      </c>
    </row>
    <row r="14" spans="2:15" ht="15">
      <c r="B14" s="37">
        <v>11</v>
      </c>
      <c r="C14" s="24" t="s">
        <v>32</v>
      </c>
      <c r="D14" s="25" t="str">
        <f t="shared" si="0"/>
        <v>3-08</v>
      </c>
      <c r="E14" s="23" t="str">
        <f t="shared" si="1"/>
        <v>OPom</v>
      </c>
      <c r="F14" s="23" t="str">
        <f t="shared" si="2"/>
        <v>(3-08)(OPom)(3-08)(OPom  )Oddział Pomorski</v>
      </c>
      <c r="G14" s="26" t="s">
        <v>14</v>
      </c>
      <c r="H14" s="26" t="s">
        <v>14</v>
      </c>
      <c r="I14" s="26" t="s">
        <v>14</v>
      </c>
      <c r="J14" s="26" t="s">
        <v>14</v>
      </c>
      <c r="K14" s="26" t="s">
        <v>14</v>
      </c>
      <c r="L14" s="27" t="s">
        <v>15</v>
      </c>
      <c r="M14" s="26" t="s">
        <v>14</v>
      </c>
      <c r="N14" s="27" t="s">
        <v>15</v>
      </c>
      <c r="O14" s="38" t="s">
        <v>14</v>
      </c>
    </row>
    <row r="15" spans="2:15" ht="15">
      <c r="B15" s="37">
        <v>12</v>
      </c>
      <c r="C15" s="24" t="s">
        <v>33</v>
      </c>
      <c r="D15" s="25" t="str">
        <f t="shared" si="0"/>
        <v>3-09</v>
      </c>
      <c r="E15" s="23" t="str">
        <f t="shared" si="1"/>
        <v>OWpl</v>
      </c>
      <c r="F15" s="23" t="str">
        <f t="shared" si="2"/>
        <v>(3-09)(OWpl)(3-09)(OWpl  )Oddział Wielkopolski</v>
      </c>
      <c r="G15" s="26" t="s">
        <v>14</v>
      </c>
      <c r="H15" s="26" t="s">
        <v>14</v>
      </c>
      <c r="I15" s="26" t="s">
        <v>14</v>
      </c>
      <c r="J15" s="26" t="s">
        <v>14</v>
      </c>
      <c r="K15" s="26" t="s">
        <v>14</v>
      </c>
      <c r="L15" s="27" t="s">
        <v>15</v>
      </c>
      <c r="M15" s="26" t="s">
        <v>14</v>
      </c>
      <c r="N15" s="27" t="s">
        <v>15</v>
      </c>
      <c r="O15" s="38" t="s">
        <v>14</v>
      </c>
    </row>
    <row r="16" spans="2:15" ht="15">
      <c r="B16" s="37">
        <v>13</v>
      </c>
      <c r="C16" s="24" t="s">
        <v>34</v>
      </c>
      <c r="D16" s="25" t="str">
        <f t="shared" si="0"/>
        <v>3-10</v>
      </c>
      <c r="E16" s="23" t="str">
        <f t="shared" si="1"/>
        <v>OZpm</v>
      </c>
      <c r="F16" s="23" t="str">
        <f t="shared" si="2"/>
        <v>(3-10)(OZpm)(3-10)(OZpm  )Oddział Zachodniopomorski</v>
      </c>
      <c r="G16" s="26" t="s">
        <v>14</v>
      </c>
      <c r="H16" s="26" t="s">
        <v>14</v>
      </c>
      <c r="I16" s="26" t="s">
        <v>14</v>
      </c>
      <c r="J16" s="26" t="s">
        <v>14</v>
      </c>
      <c r="K16" s="26" t="s">
        <v>14</v>
      </c>
      <c r="L16" s="27" t="s">
        <v>15</v>
      </c>
      <c r="M16" s="26" t="s">
        <v>14</v>
      </c>
      <c r="N16" s="27" t="s">
        <v>15</v>
      </c>
      <c r="O16" s="38" t="s">
        <v>14</v>
      </c>
    </row>
    <row r="17" spans="2:15" ht="15">
      <c r="B17" s="37">
        <v>14</v>
      </c>
      <c r="C17" s="24" t="s">
        <v>35</v>
      </c>
      <c r="D17" s="25" t="str">
        <f t="shared" si="0"/>
        <v>4-01</v>
      </c>
      <c r="E17" s="23" t="str">
        <f t="shared" si="1"/>
        <v>KLub</v>
      </c>
      <c r="F17" s="23" t="str">
        <f t="shared" si="2"/>
        <v>(4-01)(KLub)(4-01)(KLub  )Koło Lublin</v>
      </c>
      <c r="G17" s="26" t="s">
        <v>14</v>
      </c>
      <c r="H17" s="27" t="s">
        <v>15</v>
      </c>
      <c r="I17" s="26" t="s">
        <v>14</v>
      </c>
      <c r="J17" s="26" t="s">
        <v>14</v>
      </c>
      <c r="K17" s="26" t="s">
        <v>14</v>
      </c>
      <c r="L17" s="27" t="s">
        <v>15</v>
      </c>
      <c r="M17" s="26" t="s">
        <v>14</v>
      </c>
      <c r="N17" s="27" t="s">
        <v>15</v>
      </c>
      <c r="O17" s="38" t="s">
        <v>14</v>
      </c>
    </row>
    <row r="18" spans="2:15" ht="15">
      <c r="B18" s="37">
        <v>15</v>
      </c>
      <c r="C18" s="24" t="s">
        <v>36</v>
      </c>
      <c r="D18" s="25" t="str">
        <f t="shared" si="0"/>
        <v>4-02</v>
      </c>
      <c r="E18" s="23" t="str">
        <f t="shared" si="1"/>
        <v>KRze</v>
      </c>
      <c r="F18" s="23" t="str">
        <f t="shared" si="2"/>
        <v>(4-02)(KRze)(4-02)(KRze  )Koło Rzeszów</v>
      </c>
      <c r="G18" s="26" t="s">
        <v>14</v>
      </c>
      <c r="H18" s="27" t="s">
        <v>15</v>
      </c>
      <c r="I18" s="26" t="s">
        <v>14</v>
      </c>
      <c r="J18" s="26" t="s">
        <v>14</v>
      </c>
      <c r="K18" s="26" t="s">
        <v>14</v>
      </c>
      <c r="L18" s="27" t="s">
        <v>15</v>
      </c>
      <c r="M18" s="26" t="s">
        <v>14</v>
      </c>
      <c r="N18" s="27" t="s">
        <v>15</v>
      </c>
      <c r="O18" s="38" t="s">
        <v>14</v>
      </c>
    </row>
    <row r="19" spans="2:15" ht="15">
      <c r="B19" s="37">
        <v>16</v>
      </c>
      <c r="C19" s="24" t="s">
        <v>37</v>
      </c>
      <c r="D19" s="25" t="str">
        <f t="shared" si="0"/>
        <v>4-03</v>
      </c>
      <c r="E19" s="23" t="str">
        <f t="shared" si="1"/>
        <v>KSan</v>
      </c>
      <c r="F19" s="23" t="str">
        <f t="shared" si="2"/>
        <v>(4-03)(KSan)(4-03)(KSan  )Koło Sandomierz</v>
      </c>
      <c r="G19" s="26" t="s">
        <v>14</v>
      </c>
      <c r="H19" s="27" t="s">
        <v>15</v>
      </c>
      <c r="I19" s="26" t="s">
        <v>14</v>
      </c>
      <c r="J19" s="26" t="s">
        <v>14</v>
      </c>
      <c r="K19" s="26" t="s">
        <v>14</v>
      </c>
      <c r="L19" s="27" t="s">
        <v>15</v>
      </c>
      <c r="M19" s="26" t="s">
        <v>14</v>
      </c>
      <c r="N19" s="27" t="s">
        <v>15</v>
      </c>
      <c r="O19" s="38" t="s">
        <v>14</v>
      </c>
    </row>
    <row r="20" spans="2:15" ht="15">
      <c r="B20" s="37">
        <v>17</v>
      </c>
      <c r="C20" s="24" t="s">
        <v>38</v>
      </c>
      <c r="D20" s="25" t="str">
        <f t="shared" si="0"/>
        <v>5-01</v>
      </c>
      <c r="E20" s="23" t="str">
        <f t="shared" si="1"/>
        <v>SBI</v>
      </c>
      <c r="F20" s="23" t="str">
        <f t="shared" si="2"/>
        <v>(5-01)(SBI)(5-01)(SBI   )Sekcja Bezpieczeństwa Informacji</v>
      </c>
      <c r="G20" s="26" t="s">
        <v>14</v>
      </c>
      <c r="H20" s="27" t="s">
        <v>15</v>
      </c>
      <c r="I20" s="27" t="s">
        <v>15</v>
      </c>
      <c r="J20" s="27" t="s">
        <v>15</v>
      </c>
      <c r="K20" s="27" t="s">
        <v>15</v>
      </c>
      <c r="L20" s="27" t="s">
        <v>15</v>
      </c>
      <c r="M20" s="26" t="s">
        <v>14</v>
      </c>
      <c r="N20" s="27" t="s">
        <v>15</v>
      </c>
      <c r="O20" s="38" t="s">
        <v>14</v>
      </c>
    </row>
    <row r="21" spans="2:15" ht="15">
      <c r="B21" s="37">
        <v>18</v>
      </c>
      <c r="C21" s="24" t="s">
        <v>39</v>
      </c>
      <c r="D21" s="25" t="str">
        <f t="shared" si="0"/>
        <v>5-02</v>
      </c>
      <c r="E21" s="23" t="str">
        <f t="shared" si="1"/>
        <v>SEI</v>
      </c>
      <c r="F21" s="23" t="str">
        <f t="shared" si="2"/>
        <v>(5-02)(SEI)(5-02)(SEI   )Sekcja ds. Edukacji Informatycznej</v>
      </c>
      <c r="G21" s="26" t="s">
        <v>14</v>
      </c>
      <c r="H21" s="27" t="s">
        <v>15</v>
      </c>
      <c r="I21" s="27" t="s">
        <v>15</v>
      </c>
      <c r="J21" s="27" t="s">
        <v>15</v>
      </c>
      <c r="K21" s="27" t="s">
        <v>15</v>
      </c>
      <c r="L21" s="27" t="s">
        <v>15</v>
      </c>
      <c r="M21" s="26" t="s">
        <v>14</v>
      </c>
      <c r="N21" s="27" t="s">
        <v>15</v>
      </c>
      <c r="O21" s="38" t="s">
        <v>14</v>
      </c>
    </row>
    <row r="22" spans="2:15" ht="15">
      <c r="B22" s="37">
        <v>19</v>
      </c>
      <c r="C22" s="24" t="s">
        <v>24</v>
      </c>
      <c r="D22" s="25" t="str">
        <f t="shared" si="0"/>
        <v>5-03</v>
      </c>
      <c r="E22" s="23" t="str">
        <f t="shared" si="1"/>
        <v>SeECDL</v>
      </c>
      <c r="F22" s="23" t="str">
        <f t="shared" si="2"/>
        <v>(5-03)(SeECDL)(5-03)(SeECDL)Sekcja Egzaminatorów ECDL</v>
      </c>
      <c r="G22" s="26" t="s">
        <v>14</v>
      </c>
      <c r="H22" s="27" t="s">
        <v>15</v>
      </c>
      <c r="I22" s="27" t="s">
        <v>15</v>
      </c>
      <c r="J22" s="27" t="s">
        <v>15</v>
      </c>
      <c r="K22" s="27" t="s">
        <v>15</v>
      </c>
      <c r="L22" s="27" t="s">
        <v>15</v>
      </c>
      <c r="M22" s="26" t="s">
        <v>14</v>
      </c>
      <c r="N22" s="27" t="s">
        <v>15</v>
      </c>
      <c r="O22" s="38" t="s">
        <v>14</v>
      </c>
    </row>
    <row r="23" spans="2:15" ht="15">
      <c r="B23" s="37">
        <v>20</v>
      </c>
      <c r="C23" s="24" t="s">
        <v>40</v>
      </c>
      <c r="D23" s="25" t="str">
        <f t="shared" si="0"/>
        <v>5-04</v>
      </c>
      <c r="E23" s="23" t="str">
        <f t="shared" si="1"/>
        <v>SH</v>
      </c>
      <c r="F23" s="23" t="str">
        <f t="shared" si="2"/>
        <v>(5-04)(SH)(5-04)(SH    )Sekcja Historyczna</v>
      </c>
      <c r="G23" s="26" t="s">
        <v>14</v>
      </c>
      <c r="H23" s="27" t="s">
        <v>15</v>
      </c>
      <c r="I23" s="27" t="s">
        <v>15</v>
      </c>
      <c r="J23" s="27" t="s">
        <v>15</v>
      </c>
      <c r="K23" s="27" t="s">
        <v>15</v>
      </c>
      <c r="L23" s="27" t="s">
        <v>15</v>
      </c>
      <c r="M23" s="26" t="s">
        <v>14</v>
      </c>
      <c r="N23" s="27" t="s">
        <v>15</v>
      </c>
      <c r="O23" s="38" t="s">
        <v>14</v>
      </c>
    </row>
    <row r="24" spans="2:15" ht="15">
      <c r="B24" s="37">
        <v>21</v>
      </c>
      <c r="C24" s="24" t="s">
        <v>41</v>
      </c>
      <c r="D24" s="25" t="str">
        <f t="shared" si="0"/>
        <v>5-05</v>
      </c>
      <c r="E24" s="23" t="str">
        <f t="shared" si="1"/>
        <v>SIS</v>
      </c>
      <c r="F24" s="23" t="str">
        <f t="shared" si="2"/>
        <v>(5-05)(SIS)(5-05)(SIS   )Sekcja Informatyki Sądowej</v>
      </c>
      <c r="G24" s="26" t="s">
        <v>14</v>
      </c>
      <c r="H24" s="27" t="s">
        <v>15</v>
      </c>
      <c r="I24" s="27" t="s">
        <v>15</v>
      </c>
      <c r="J24" s="27" t="s">
        <v>15</v>
      </c>
      <c r="K24" s="27" t="s">
        <v>15</v>
      </c>
      <c r="L24" s="27" t="s">
        <v>15</v>
      </c>
      <c r="M24" s="26" t="s">
        <v>14</v>
      </c>
      <c r="N24" s="27" t="s">
        <v>15</v>
      </c>
      <c r="O24" s="38" t="s">
        <v>14</v>
      </c>
    </row>
    <row r="25" spans="2:15" ht="15">
      <c r="B25" s="37">
        <v>22</v>
      </c>
      <c r="C25" s="24" t="s">
        <v>42</v>
      </c>
      <c r="D25" s="25" t="str">
        <f t="shared" si="0"/>
        <v>5-06</v>
      </c>
      <c r="E25" s="23" t="str">
        <f t="shared" si="1"/>
        <v>SKKM</v>
      </c>
      <c r="F25" s="23" t="str">
        <f t="shared" si="2"/>
        <v>(5-06)(SKKM)(5-06)(SKKM  )Sekcja Komputerów Klasy Mainframe</v>
      </c>
      <c r="G25" s="26" t="s">
        <v>14</v>
      </c>
      <c r="H25" s="27" t="s">
        <v>15</v>
      </c>
      <c r="I25" s="27" t="s">
        <v>15</v>
      </c>
      <c r="J25" s="27" t="s">
        <v>15</v>
      </c>
      <c r="K25" s="27" t="s">
        <v>15</v>
      </c>
      <c r="L25" s="27" t="s">
        <v>15</v>
      </c>
      <c r="M25" s="26" t="s">
        <v>14</v>
      </c>
      <c r="N25" s="27" t="s">
        <v>15</v>
      </c>
      <c r="O25" s="38" t="s">
        <v>14</v>
      </c>
    </row>
    <row r="26" spans="2:15" ht="15">
      <c r="B26" s="37">
        <v>23</v>
      </c>
      <c r="C26" s="24" t="s">
        <v>43</v>
      </c>
      <c r="D26" s="25" t="str">
        <f t="shared" si="0"/>
        <v>5-07</v>
      </c>
      <c r="E26" s="23" t="str">
        <f t="shared" si="1"/>
        <v>SPSGI</v>
      </c>
      <c r="F26" s="23" t="str">
        <f t="shared" si="2"/>
        <v>(5-07)(SPSGI)(5-07)(SPSGI )Sekcja Problemów Społeczeństwa Globalnej Informacji</v>
      </c>
      <c r="G26" s="26" t="s">
        <v>14</v>
      </c>
      <c r="H26" s="27" t="s">
        <v>15</v>
      </c>
      <c r="I26" s="27" t="s">
        <v>15</v>
      </c>
      <c r="J26" s="27" t="s">
        <v>15</v>
      </c>
      <c r="K26" s="27" t="s">
        <v>15</v>
      </c>
      <c r="L26" s="27" t="s">
        <v>15</v>
      </c>
      <c r="M26" s="26" t="s">
        <v>14</v>
      </c>
      <c r="N26" s="27" t="s">
        <v>15</v>
      </c>
      <c r="O26" s="38" t="s">
        <v>14</v>
      </c>
    </row>
    <row r="27" spans="2:15" ht="15">
      <c r="B27" s="37">
        <v>24</v>
      </c>
      <c r="C27" s="24" t="s">
        <v>44</v>
      </c>
      <c r="D27" s="25" t="str">
        <f t="shared" si="0"/>
        <v>5-08</v>
      </c>
      <c r="E27" s="23" t="str">
        <f t="shared" si="1"/>
        <v>SPIT</v>
      </c>
      <c r="F27" s="23" t="str">
        <f t="shared" si="2"/>
        <v>(5-08)(SPIT)(5-08)(SPIT  )Sekcja Przyszłości IT</v>
      </c>
      <c r="G27" s="26" t="s">
        <v>14</v>
      </c>
      <c r="H27" s="27" t="s">
        <v>15</v>
      </c>
      <c r="I27" s="27" t="s">
        <v>15</v>
      </c>
      <c r="J27" s="27" t="s">
        <v>15</v>
      </c>
      <c r="K27" s="27" t="s">
        <v>15</v>
      </c>
      <c r="L27" s="27" t="s">
        <v>15</v>
      </c>
      <c r="M27" s="26" t="s">
        <v>14</v>
      </c>
      <c r="N27" s="27" t="s">
        <v>15</v>
      </c>
      <c r="O27" s="38" t="s">
        <v>14</v>
      </c>
    </row>
    <row r="28" spans="2:15" ht="15">
      <c r="B28" s="37">
        <v>25</v>
      </c>
      <c r="C28" s="24" t="s">
        <v>45</v>
      </c>
      <c r="D28" s="25" t="str">
        <f t="shared" si="0"/>
        <v>5-09</v>
      </c>
      <c r="E28" s="23" t="str">
        <f t="shared" si="1"/>
        <v>ST</v>
      </c>
      <c r="F28" s="23" t="str">
        <f t="shared" si="2"/>
        <v>(5-09)(ST)(5-09)(ST    )Sekcja Terminologiczna</v>
      </c>
      <c r="G28" s="26" t="s">
        <v>14</v>
      </c>
      <c r="H28" s="27" t="s">
        <v>15</v>
      </c>
      <c r="I28" s="27" t="s">
        <v>15</v>
      </c>
      <c r="J28" s="27" t="s">
        <v>15</v>
      </c>
      <c r="K28" s="27" t="s">
        <v>15</v>
      </c>
      <c r="L28" s="27" t="s">
        <v>15</v>
      </c>
      <c r="M28" s="26" t="s">
        <v>14</v>
      </c>
      <c r="N28" s="27" t="s">
        <v>15</v>
      </c>
      <c r="O28" s="38" t="s">
        <v>14</v>
      </c>
    </row>
    <row r="29" spans="2:15" ht="15">
      <c r="B29" s="37">
        <v>26</v>
      </c>
      <c r="C29" s="24" t="s">
        <v>46</v>
      </c>
      <c r="D29" s="25" t="str">
        <f t="shared" si="0"/>
        <v>5-10</v>
      </c>
      <c r="E29" s="23" t="str">
        <f t="shared" si="1"/>
        <v>SWPW</v>
      </c>
      <c r="F29" s="23" t="str">
        <f t="shared" si="2"/>
        <v>(5-10)(SWPW)(5-10)(SWPW  )Sekcja Wspierania Polskiej Wikipedii</v>
      </c>
      <c r="G29" s="26" t="s">
        <v>14</v>
      </c>
      <c r="H29" s="27" t="s">
        <v>15</v>
      </c>
      <c r="I29" s="27" t="s">
        <v>15</v>
      </c>
      <c r="J29" s="27" t="s">
        <v>15</v>
      </c>
      <c r="K29" s="27" t="s">
        <v>15</v>
      </c>
      <c r="L29" s="27" t="s">
        <v>15</v>
      </c>
      <c r="M29" s="26" t="s">
        <v>14</v>
      </c>
      <c r="N29" s="27" t="s">
        <v>15</v>
      </c>
      <c r="O29" s="38" t="s">
        <v>14</v>
      </c>
    </row>
    <row r="30" spans="2:15" ht="15">
      <c r="B30" s="37">
        <v>27</v>
      </c>
      <c r="C30" s="24" t="s">
        <v>47</v>
      </c>
      <c r="D30" s="25" t="str">
        <f t="shared" si="0"/>
        <v>6-00</v>
      </c>
      <c r="E30" s="23" t="str">
        <f t="shared" si="1"/>
        <v>PB</v>
      </c>
      <c r="F30" s="23" t="str">
        <f t="shared" si="2"/>
        <v>(6-00)(PB)(6-00)(PB    )Polskie Biuro ECDL</v>
      </c>
      <c r="G30" s="26" t="s">
        <v>14</v>
      </c>
      <c r="H30" s="27" t="s">
        <v>15</v>
      </c>
      <c r="I30" s="27" t="s">
        <v>15</v>
      </c>
      <c r="J30" s="27" t="s">
        <v>15</v>
      </c>
      <c r="K30" s="27" t="s">
        <v>15</v>
      </c>
      <c r="L30" s="27" t="s">
        <v>15</v>
      </c>
      <c r="M30" s="27" t="s">
        <v>15</v>
      </c>
      <c r="N30" s="27" t="s">
        <v>15</v>
      </c>
      <c r="O30" s="39" t="s">
        <v>15</v>
      </c>
    </row>
    <row r="31" spans="2:15" ht="15">
      <c r="B31" s="37">
        <v>28</v>
      </c>
      <c r="C31" s="24" t="s">
        <v>48</v>
      </c>
      <c r="D31" s="25" t="str">
        <f t="shared" si="0"/>
        <v>7-00</v>
      </c>
      <c r="E31" s="23" t="str">
        <f t="shared" si="1"/>
        <v>IR</v>
      </c>
      <c r="F31" s="23" t="str">
        <f t="shared" si="2"/>
        <v>(7-00)(IR)(7-00)(IR    )Izba Rzeczoznawców</v>
      </c>
      <c r="G31" s="26" t="s">
        <v>14</v>
      </c>
      <c r="H31" s="27" t="s">
        <v>15</v>
      </c>
      <c r="I31" s="27" t="s">
        <v>15</v>
      </c>
      <c r="J31" s="27" t="s">
        <v>15</v>
      </c>
      <c r="K31" s="27" t="s">
        <v>15</v>
      </c>
      <c r="L31" s="27" t="s">
        <v>15</v>
      </c>
      <c r="M31" s="27" t="s">
        <v>15</v>
      </c>
      <c r="N31" s="27" t="s">
        <v>15</v>
      </c>
      <c r="O31" s="39" t="s">
        <v>15</v>
      </c>
    </row>
    <row r="32" spans="2:15" ht="15">
      <c r="B32" s="40">
        <v>99</v>
      </c>
      <c r="C32" s="41" t="s">
        <v>126</v>
      </c>
      <c r="D32" s="42" t="str">
        <f t="shared" si="0"/>
        <v>9-99</v>
      </c>
      <c r="E32" s="43" t="str">
        <f t="shared" si="1"/>
        <v>--</v>
      </c>
      <c r="F32" s="43" t="str">
        <f t="shared" si="2"/>
        <v>(9-99)(--)(9-99)(--    )(pozycja przykładowa dla wzorca)</v>
      </c>
      <c r="G32" s="44" t="s">
        <v>15</v>
      </c>
      <c r="H32" s="44" t="s">
        <v>15</v>
      </c>
      <c r="I32" s="44" t="s">
        <v>15</v>
      </c>
      <c r="J32" s="44" t="s">
        <v>15</v>
      </c>
      <c r="K32" s="44" t="s">
        <v>15</v>
      </c>
      <c r="L32" s="44" t="s">
        <v>15</v>
      </c>
      <c r="M32" s="44" t="s">
        <v>15</v>
      </c>
      <c r="N32" s="44" t="s">
        <v>15</v>
      </c>
      <c r="O32" s="45" t="s">
        <v>15</v>
      </c>
    </row>
    <row r="33" spans="5:8" ht="15">
      <c r="E33" s="103" t="s">
        <v>128</v>
      </c>
      <c r="F33" s="103"/>
      <c r="G33" s="82" t="s">
        <v>14</v>
      </c>
      <c r="H33" s="81" t="s">
        <v>130</v>
      </c>
    </row>
    <row r="34" spans="5:8" ht="15">
      <c r="E34" s="80"/>
      <c r="G34" s="83" t="s">
        <v>129</v>
      </c>
      <c r="H34" s="81" t="s">
        <v>131</v>
      </c>
    </row>
    <row r="35" ht="15"/>
    <row r="36" ht="15">
      <c r="C36" s="47" t="s">
        <v>17</v>
      </c>
    </row>
    <row r="37" spans="3:6" ht="15">
      <c r="C37" s="46">
        <v>41274</v>
      </c>
      <c r="D37" s="2"/>
      <c r="E37" s="2"/>
      <c r="F37" s="2"/>
    </row>
    <row r="38" spans="3:6" ht="15">
      <c r="C38" s="34">
        <v>41455</v>
      </c>
      <c r="D38" s="2"/>
      <c r="E38" s="2"/>
      <c r="F38" s="2"/>
    </row>
    <row r="39" spans="3:6" ht="15">
      <c r="C39" s="34">
        <v>41639</v>
      </c>
      <c r="D39" s="2"/>
      <c r="E39" s="2"/>
      <c r="F39" s="2"/>
    </row>
    <row r="40" spans="3:6" ht="15">
      <c r="C40" s="34">
        <v>41820</v>
      </c>
      <c r="D40" s="2"/>
      <c r="E40" s="2"/>
      <c r="F40" s="2"/>
    </row>
    <row r="41" spans="3:6" ht="15">
      <c r="C41" s="34">
        <v>42004</v>
      </c>
      <c r="D41" s="2"/>
      <c r="E41" s="2"/>
      <c r="F41" s="2"/>
    </row>
    <row r="42" spans="3:6" ht="15">
      <c r="C42" s="34">
        <v>42185</v>
      </c>
      <c r="D42" s="2"/>
      <c r="E42" s="2"/>
      <c r="F42" s="2"/>
    </row>
    <row r="43" spans="3:6" ht="15">
      <c r="C43" s="34">
        <v>42369</v>
      </c>
      <c r="D43" s="2"/>
      <c r="E43" s="2"/>
      <c r="F43" s="2"/>
    </row>
    <row r="44" spans="3:6" ht="15">
      <c r="C44" s="34">
        <v>42551</v>
      </c>
      <c r="D44" s="2"/>
      <c r="E44" s="2"/>
      <c r="F44" s="2"/>
    </row>
    <row r="45" spans="3:6" ht="15">
      <c r="C45" s="34">
        <v>42735</v>
      </c>
      <c r="D45" s="2"/>
      <c r="E45" s="2"/>
      <c r="F45" s="2"/>
    </row>
    <row r="46" spans="3:6" ht="15">
      <c r="C46" s="34">
        <v>42916</v>
      </c>
      <c r="D46" s="2"/>
      <c r="E46" s="2"/>
      <c r="F46" s="2"/>
    </row>
    <row r="47" spans="3:6" ht="15">
      <c r="C47" s="35">
        <v>43100</v>
      </c>
      <c r="D47" s="2"/>
      <c r="E47" s="2"/>
      <c r="F47" s="2"/>
    </row>
    <row r="48" ht="15"/>
    <row r="49" ht="15"/>
    <row r="50" ht="15">
      <c r="C50" s="47" t="s">
        <v>55</v>
      </c>
    </row>
    <row r="51" ht="15">
      <c r="C51" s="50" t="s">
        <v>57</v>
      </c>
    </row>
    <row r="52" ht="15">
      <c r="C52" s="48" t="s">
        <v>56</v>
      </c>
    </row>
    <row r="53" ht="15">
      <c r="C53" s="48" t="s">
        <v>58</v>
      </c>
    </row>
    <row r="54" ht="15">
      <c r="C54" s="48" t="s">
        <v>59</v>
      </c>
    </row>
    <row r="55" ht="15">
      <c r="C55" s="48" t="s">
        <v>60</v>
      </c>
    </row>
    <row r="56" ht="15">
      <c r="C56" s="48" t="s">
        <v>61</v>
      </c>
    </row>
    <row r="57" ht="15">
      <c r="C57" s="48" t="s">
        <v>62</v>
      </c>
    </row>
    <row r="58" ht="15">
      <c r="C58" s="49" t="s">
        <v>63</v>
      </c>
    </row>
    <row r="59" ht="15">
      <c r="C59" s="51"/>
    </row>
    <row r="60" ht="15"/>
    <row r="61" ht="15">
      <c r="C61" s="47" t="s">
        <v>67</v>
      </c>
    </row>
    <row r="62" ht="15">
      <c r="C62" s="54" t="s">
        <v>68</v>
      </c>
    </row>
    <row r="63" ht="15">
      <c r="C63" s="53" t="s">
        <v>69</v>
      </c>
    </row>
    <row r="64" ht="15">
      <c r="C64" s="55"/>
    </row>
    <row r="65" ht="15"/>
    <row r="66" ht="15">
      <c r="C66" s="47" t="s">
        <v>70</v>
      </c>
    </row>
    <row r="67" ht="15">
      <c r="C67" s="54" t="s">
        <v>71</v>
      </c>
    </row>
    <row r="68" ht="15">
      <c r="C68" s="53" t="s">
        <v>72</v>
      </c>
    </row>
    <row r="69" ht="15"/>
    <row r="70" ht="15">
      <c r="C70" s="47" t="s">
        <v>73</v>
      </c>
    </row>
    <row r="71" ht="15">
      <c r="C71" s="54" t="s">
        <v>74</v>
      </c>
    </row>
    <row r="72" ht="15">
      <c r="C72" s="53" t="s">
        <v>75</v>
      </c>
    </row>
    <row r="73" ht="15"/>
    <row r="74" ht="15">
      <c r="C74" s="47" t="s">
        <v>76</v>
      </c>
    </row>
    <row r="75" ht="15">
      <c r="C75" s="54" t="s">
        <v>77</v>
      </c>
    </row>
    <row r="76" ht="15">
      <c r="C76" s="53" t="s">
        <v>78</v>
      </c>
    </row>
    <row r="77" ht="15"/>
    <row r="78" ht="15">
      <c r="C78" s="47" t="s">
        <v>80</v>
      </c>
    </row>
    <row r="79" ht="15">
      <c r="C79" s="54" t="s">
        <v>81</v>
      </c>
    </row>
    <row r="80" ht="15">
      <c r="C80" s="52" t="s">
        <v>82</v>
      </c>
    </row>
    <row r="81" ht="15">
      <c r="C81" s="53" t="s">
        <v>83</v>
      </c>
    </row>
    <row r="82" ht="15"/>
  </sheetData>
  <sheetProtection sheet="1" objects="1" selectLockedCells="1" selectUnlockedCells="1"/>
  <mergeCells count="1">
    <mergeCell ref="E33:F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Janusz Dorożyński</dc:creator>
  <cp:keywords/>
  <dc:description/>
  <cp:lastModifiedBy>znagorny</cp:lastModifiedBy>
  <dcterms:created xsi:type="dcterms:W3CDTF">2013-04-10T19:53:03Z</dcterms:created>
  <dcterms:modified xsi:type="dcterms:W3CDTF">2013-05-30T11:39:25Z</dcterms:modified>
  <cp:category/>
  <cp:version/>
  <cp:contentType/>
  <cp:contentStatus/>
</cp:coreProperties>
</file>